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inteducacion-my.sharepoint.com/personal/maria_espejo_sesuperior_cl/Documents/Respaldo escritorio/Escritorio/Respaldo/SES/PROCESOS_2024/R-2024-I-FIN anual/Vaciado-indices/"/>
    </mc:Choice>
  </mc:AlternateContent>
  <xr:revisionPtr revIDLastSave="0" documentId="8_{E9270715-D4E6-4818-A123-7B19F1653F84}" xr6:coauthVersionLast="47" xr6:coauthVersionMax="47" xr10:uidLastSave="{00000000-0000-0000-0000-000000000000}"/>
  <bookViews>
    <workbookView xWindow="-28920" yWindow="-2040" windowWidth="29040" windowHeight="15720" xr2:uid="{3B7D56DB-714F-44AA-8B07-309589610FC9}"/>
  </bookViews>
  <sheets>
    <sheet name="Estructura ESF y EERR 2023" sheetId="1" r:id="rId1"/>
    <sheet name="EERR_2023 aud" sheetId="3" state="hidden" r:id="rId2"/>
    <sheet name="EERR_2022 aud" sheetId="2" state="hidden" r:id="rId3"/>
    <sheet name="Estructura ingresos y gastos" sheetId="5" r:id="rId4"/>
  </sheets>
  <definedNames>
    <definedName name="_xlnm._FilterDatabase" localSheetId="2" hidden="1">'EERR_2022 aud'!$A$3:$T$128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4" i="3"/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I17" i="2" s="1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I49" i="2" s="1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I81" i="2" s="1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4" i="2"/>
  <c r="D5" i="2"/>
  <c r="I5" i="2" s="1"/>
  <c r="D6" i="2"/>
  <c r="D7" i="2"/>
  <c r="D8" i="2"/>
  <c r="D9" i="2"/>
  <c r="D10" i="2"/>
  <c r="I10" i="2" s="1"/>
  <c r="D11" i="2"/>
  <c r="D12" i="2"/>
  <c r="I12" i="2" s="1"/>
  <c r="D13" i="2"/>
  <c r="I13" i="2" s="1"/>
  <c r="D14" i="2"/>
  <c r="D15" i="2"/>
  <c r="D16" i="2"/>
  <c r="D17" i="2"/>
  <c r="D18" i="2"/>
  <c r="I18" i="2" s="1"/>
  <c r="D19" i="2"/>
  <c r="D20" i="2"/>
  <c r="I20" i="2" s="1"/>
  <c r="D21" i="2"/>
  <c r="I21" i="2" s="1"/>
  <c r="D22" i="2"/>
  <c r="D23" i="2"/>
  <c r="D24" i="2"/>
  <c r="D25" i="2"/>
  <c r="D26" i="2"/>
  <c r="I26" i="2" s="1"/>
  <c r="D27" i="2"/>
  <c r="D28" i="2"/>
  <c r="I28" i="2" s="1"/>
  <c r="D29" i="2"/>
  <c r="I29" i="2" s="1"/>
  <c r="D30" i="2"/>
  <c r="D31" i="2"/>
  <c r="D32" i="2"/>
  <c r="D33" i="2"/>
  <c r="D34" i="2"/>
  <c r="I34" i="2" s="1"/>
  <c r="D35" i="2"/>
  <c r="D36" i="2"/>
  <c r="I36" i="2" s="1"/>
  <c r="D37" i="2"/>
  <c r="I37" i="2" s="1"/>
  <c r="D38" i="2"/>
  <c r="D39" i="2"/>
  <c r="D40" i="2"/>
  <c r="D41" i="2"/>
  <c r="D42" i="2"/>
  <c r="I42" i="2" s="1"/>
  <c r="D43" i="2"/>
  <c r="D44" i="2"/>
  <c r="I44" i="2" s="1"/>
  <c r="D45" i="2"/>
  <c r="I45" i="2" s="1"/>
  <c r="D46" i="2"/>
  <c r="D47" i="2"/>
  <c r="D48" i="2"/>
  <c r="D49" i="2"/>
  <c r="D50" i="2"/>
  <c r="I50" i="2" s="1"/>
  <c r="D51" i="2"/>
  <c r="D52" i="2"/>
  <c r="I52" i="2" s="1"/>
  <c r="D53" i="2"/>
  <c r="I53" i="2" s="1"/>
  <c r="D54" i="2"/>
  <c r="D55" i="2"/>
  <c r="D56" i="2"/>
  <c r="D57" i="2"/>
  <c r="D58" i="2"/>
  <c r="I58" i="2" s="1"/>
  <c r="D59" i="2"/>
  <c r="D60" i="2"/>
  <c r="I60" i="2" s="1"/>
  <c r="D61" i="2"/>
  <c r="I61" i="2" s="1"/>
  <c r="D62" i="2"/>
  <c r="D63" i="2"/>
  <c r="D64" i="2"/>
  <c r="D65" i="2"/>
  <c r="D66" i="2"/>
  <c r="I66" i="2" s="1"/>
  <c r="D67" i="2"/>
  <c r="D68" i="2"/>
  <c r="I68" i="2" s="1"/>
  <c r="D69" i="2"/>
  <c r="I69" i="2" s="1"/>
  <c r="D70" i="2"/>
  <c r="D71" i="2"/>
  <c r="D72" i="2"/>
  <c r="D73" i="2"/>
  <c r="D74" i="2"/>
  <c r="I74" i="2" s="1"/>
  <c r="D75" i="2"/>
  <c r="D76" i="2"/>
  <c r="I76" i="2" s="1"/>
  <c r="D77" i="2"/>
  <c r="I77" i="2" s="1"/>
  <c r="D78" i="2"/>
  <c r="D79" i="2"/>
  <c r="D80" i="2"/>
  <c r="D81" i="2"/>
  <c r="D82" i="2"/>
  <c r="I82" i="2" s="1"/>
  <c r="D83" i="2"/>
  <c r="D84" i="2"/>
  <c r="I84" i="2" s="1"/>
  <c r="D85" i="2"/>
  <c r="I85" i="2" s="1"/>
  <c r="D86" i="2"/>
  <c r="D87" i="2"/>
  <c r="D88" i="2"/>
  <c r="D89" i="2"/>
  <c r="D90" i="2"/>
  <c r="I90" i="2" s="1"/>
  <c r="D91" i="2"/>
  <c r="D92" i="2"/>
  <c r="I92" i="2" s="1"/>
  <c r="D93" i="2"/>
  <c r="I93" i="2" s="1"/>
  <c r="D94" i="2"/>
  <c r="D95" i="2"/>
  <c r="D96" i="2"/>
  <c r="D97" i="2"/>
  <c r="D98" i="2"/>
  <c r="I98" i="2" s="1"/>
  <c r="D99" i="2"/>
  <c r="D100" i="2"/>
  <c r="I100" i="2" s="1"/>
  <c r="D101" i="2"/>
  <c r="I101" i="2" s="1"/>
  <c r="D102" i="2"/>
  <c r="D103" i="2"/>
  <c r="D104" i="2"/>
  <c r="D105" i="2"/>
  <c r="D106" i="2"/>
  <c r="I106" i="2" s="1"/>
  <c r="D107" i="2"/>
  <c r="D108" i="2"/>
  <c r="I108" i="2" s="1"/>
  <c r="D109" i="2"/>
  <c r="I109" i="2" s="1"/>
  <c r="D110" i="2"/>
  <c r="D111" i="2"/>
  <c r="D112" i="2"/>
  <c r="D113" i="2"/>
  <c r="I113" i="2" s="1"/>
  <c r="D114" i="2"/>
  <c r="I114" i="2" s="1"/>
  <c r="D115" i="2"/>
  <c r="D116" i="2"/>
  <c r="I116" i="2" s="1"/>
  <c r="D117" i="2"/>
  <c r="I117" i="2" s="1"/>
  <c r="D118" i="2"/>
  <c r="D119" i="2"/>
  <c r="D120" i="2"/>
  <c r="D121" i="2"/>
  <c r="D122" i="2"/>
  <c r="I122" i="2" s="1"/>
  <c r="D123" i="2"/>
  <c r="D124" i="2"/>
  <c r="I124" i="2" s="1"/>
  <c r="D125" i="2"/>
  <c r="I125" i="2" s="1"/>
  <c r="D126" i="2"/>
  <c r="D127" i="2"/>
  <c r="D128" i="2"/>
  <c r="D4" i="2"/>
  <c r="I11" i="2" l="1"/>
  <c r="I4" i="2"/>
  <c r="I105" i="2"/>
  <c r="I89" i="2"/>
  <c r="I73" i="2"/>
  <c r="I57" i="2"/>
  <c r="I41" i="2"/>
  <c r="I25" i="2"/>
  <c r="I9" i="2"/>
  <c r="I121" i="2"/>
  <c r="I97" i="2"/>
  <c r="I65" i="2"/>
  <c r="I33" i="2"/>
  <c r="I128" i="2"/>
  <c r="I120" i="2"/>
  <c r="I112" i="2"/>
  <c r="I104" i="2"/>
  <c r="I96" i="2"/>
  <c r="I88" i="2"/>
  <c r="I80" i="2"/>
  <c r="I72" i="2"/>
  <c r="I64" i="2"/>
  <c r="I56" i="2"/>
  <c r="I48" i="2"/>
  <c r="I40" i="2"/>
  <c r="I32" i="2"/>
  <c r="I24" i="2"/>
  <c r="I16" i="2"/>
  <c r="I8" i="2"/>
  <c r="I127" i="2"/>
  <c r="I119" i="2"/>
  <c r="I111" i="2"/>
  <c r="I103" i="2"/>
  <c r="I95" i="2"/>
  <c r="I87" i="2"/>
  <c r="I79" i="2"/>
  <c r="I71" i="2"/>
  <c r="I63" i="2"/>
  <c r="I55" i="2"/>
  <c r="I47" i="2"/>
  <c r="I39" i="2"/>
  <c r="I31" i="2"/>
  <c r="I23" i="2"/>
  <c r="I15" i="2"/>
  <c r="I7" i="2"/>
  <c r="I126" i="2"/>
  <c r="I118" i="2"/>
  <c r="I110" i="2"/>
  <c r="I102" i="2"/>
  <c r="I94" i="2"/>
  <c r="I86" i="2"/>
  <c r="I78" i="2"/>
  <c r="I70" i="2"/>
  <c r="I62" i="2"/>
  <c r="I54" i="2"/>
  <c r="I46" i="2"/>
  <c r="I38" i="2"/>
  <c r="I30" i="2"/>
  <c r="I22" i="2"/>
  <c r="I14" i="2"/>
  <c r="I6" i="2"/>
  <c r="I123" i="2"/>
  <c r="I115" i="2"/>
  <c r="I107" i="2"/>
  <c r="I99" i="2"/>
  <c r="I91" i="2"/>
  <c r="I83" i="2"/>
  <c r="I75" i="2"/>
  <c r="I67" i="2"/>
  <c r="I59" i="2"/>
  <c r="I51" i="2"/>
  <c r="I43" i="2"/>
  <c r="I35" i="2"/>
  <c r="I27" i="2"/>
  <c r="I19" i="2"/>
</calcChain>
</file>

<file path=xl/sharedStrings.xml><?xml version="1.0" encoding="utf-8"?>
<sst xmlns="http://schemas.openxmlformats.org/spreadsheetml/2006/main" count="594" uniqueCount="200">
  <si>
    <t>Etiquetas de fila</t>
  </si>
  <si>
    <t>Activos corrientes</t>
  </si>
  <si>
    <t>Activos no corrientes</t>
  </si>
  <si>
    <t>Pasivos no corrientes</t>
  </si>
  <si>
    <t>Patrimonio</t>
  </si>
  <si>
    <t>Financiero 2023</t>
  </si>
  <si>
    <t>Ingresos de actividades ordinarias</t>
  </si>
  <si>
    <t>Otros ingresos</t>
  </si>
  <si>
    <t>Costos operacionales</t>
  </si>
  <si>
    <t xml:space="preserve">Gastos de administración </t>
  </si>
  <si>
    <t>Otros gastos</t>
  </si>
  <si>
    <t>Resultado en inversiones contabilizadas utilizando el método de la participación</t>
  </si>
  <si>
    <t>Diferencias de cambio</t>
  </si>
  <si>
    <t>Resultado por unidades de reajuste</t>
  </si>
  <si>
    <t>Resultado por impuestos a las ganancias</t>
  </si>
  <si>
    <t>Ingresos financieros</t>
  </si>
  <si>
    <t xml:space="preserve">Costos financieros </t>
  </si>
  <si>
    <t>Ganancia (pérdida)(2)</t>
  </si>
  <si>
    <t>Financiero 2022 para comparar con ficha</t>
  </si>
  <si>
    <t>Ingresos de la operación (1)</t>
  </si>
  <si>
    <t>Costos y gastos de la operación (2)</t>
  </si>
  <si>
    <t>Resultado de la operación</t>
  </si>
  <si>
    <t>Resultado Financiero (4)</t>
  </si>
  <si>
    <t>Otras ganacias (pérdidas)</t>
  </si>
  <si>
    <t>ficha 2022</t>
  </si>
  <si>
    <t>dif 22 22_23</t>
  </si>
  <si>
    <t>Universidad Gabriela Mistral</t>
  </si>
  <si>
    <t>Universidad Finis Terrae</t>
  </si>
  <si>
    <t>Universidad Diego Portales</t>
  </si>
  <si>
    <t>Universidad Central de Chile</t>
  </si>
  <si>
    <t>Universidad Bolivariana</t>
  </si>
  <si>
    <t>Universidad del Alba</t>
  </si>
  <si>
    <t>Universidad Mayor</t>
  </si>
  <si>
    <t>Universidad Academia de Humanismo Cristiano</t>
  </si>
  <si>
    <t>Universidad Santo Tomás</t>
  </si>
  <si>
    <t>Universidad La República</t>
  </si>
  <si>
    <t>Universidad SEK</t>
  </si>
  <si>
    <t>Universidad de las Américas</t>
  </si>
  <si>
    <t>Universidad Andrés Bello</t>
  </si>
  <si>
    <t>Universidad de Viña del Mar</t>
  </si>
  <si>
    <t>Universidad Adolfo Ibáñez</t>
  </si>
  <si>
    <t>Universidad de Artes, Ciencias y Comunicación - UNIACC</t>
  </si>
  <si>
    <t>Universidad Autónoma de Chile</t>
  </si>
  <si>
    <t>Universidad de los Andes</t>
  </si>
  <si>
    <t>Universidad Adventista de Chile</t>
  </si>
  <si>
    <t>Universidad San Sebastián</t>
  </si>
  <si>
    <t>Universidad Católica Cardenal Raúl Silva Henríquez</t>
  </si>
  <si>
    <t>Universidad del Desarrollo</t>
  </si>
  <si>
    <t>Universidad de Aconcagua</t>
  </si>
  <si>
    <t>Universidad Los Leones</t>
  </si>
  <si>
    <t>Universidad Bernardo O'Higgins</t>
  </si>
  <si>
    <t>Universidad Tecnológica de Chile INACAP</t>
  </si>
  <si>
    <t>Universidad Miguel de Cervantes</t>
  </si>
  <si>
    <t>Universidad Alberto Hurtado</t>
  </si>
  <si>
    <t>Universidad de Chile</t>
  </si>
  <si>
    <t>Universidad de Santiago de Chile</t>
  </si>
  <si>
    <t>Universidad de Valparaíso</t>
  </si>
  <si>
    <t>Universidad de Antofagasta</t>
  </si>
  <si>
    <t>Universidad de La Serena</t>
  </si>
  <si>
    <t>Universidad del Bío-Bío</t>
  </si>
  <si>
    <t>Universidad de la Frontera</t>
  </si>
  <si>
    <t>Universidad de Magallanes</t>
  </si>
  <si>
    <t>Universidad de Talca</t>
  </si>
  <si>
    <t>Universidad de Atacama</t>
  </si>
  <si>
    <t>Universidad de Tarapacá</t>
  </si>
  <si>
    <t>Universidad Arturo Prat</t>
  </si>
  <si>
    <t>Universidad Metropolitana de Ciencias de la Educación</t>
  </si>
  <si>
    <t>Universidad de Playa Ancha de Ciencias de la Educación</t>
  </si>
  <si>
    <t>Universidad de Los Lagos</t>
  </si>
  <si>
    <t>Universidad Tecnológica Metropolitana</t>
  </si>
  <si>
    <t>Pontificia Universidad Católica de Chile</t>
  </si>
  <si>
    <t>Universidad de Concepción</t>
  </si>
  <si>
    <t>Universidad Técnica Federico Santa María</t>
  </si>
  <si>
    <t>Pontificia Universidad Católica de Valparaíso</t>
  </si>
  <si>
    <t>Universidad Austral de Chile</t>
  </si>
  <si>
    <t>Universidad Católica del Norte</t>
  </si>
  <si>
    <t>Universidad Católica del Maule</t>
  </si>
  <si>
    <t>Universidad Católica de La Santísima Concepción</t>
  </si>
  <si>
    <t>Universidad Católica de Temuco</t>
  </si>
  <si>
    <t>IP Agrario Adolfo Matthei</t>
  </si>
  <si>
    <t>IP INACAP</t>
  </si>
  <si>
    <t>IP Instituto de Estudios Bancarios Guillermo Subercaseaux</t>
  </si>
  <si>
    <t>IP Escuela de Contadores Auditores de Santiago</t>
  </si>
  <si>
    <t>IP Providencia</t>
  </si>
  <si>
    <t>IP Duoc UC</t>
  </si>
  <si>
    <t>IP IPG</t>
  </si>
  <si>
    <t>IP Santo Tomás</t>
  </si>
  <si>
    <t>IP Instituto Profesional IACC</t>
  </si>
  <si>
    <t>IP Diego Portales</t>
  </si>
  <si>
    <t>IP de Chile</t>
  </si>
  <si>
    <t>IP Escuela Moderna de Música</t>
  </si>
  <si>
    <t>IP ESUCOMEX</t>
  </si>
  <si>
    <t>IP EATRI</t>
  </si>
  <si>
    <t>IP Dr. Virginio Gómez G.</t>
  </si>
  <si>
    <t>IP AIEP</t>
  </si>
  <si>
    <t>IP de Arte y Comunicación - ARCOS</t>
  </si>
  <si>
    <t>IP Latinoamericano de Comercio Exterior - IPLACEX</t>
  </si>
  <si>
    <t>IP Los Leones</t>
  </si>
  <si>
    <t>IP San Sebastián</t>
  </si>
  <si>
    <t>IP Escuela de Comercio de Santiago</t>
  </si>
  <si>
    <t>IP del Valle Central</t>
  </si>
  <si>
    <t>IP Instituto Nacional del Futbol</t>
  </si>
  <si>
    <t>CFT Instituto Central de Capacitación Educacional - ICCE</t>
  </si>
  <si>
    <t>CFT de ENAC</t>
  </si>
  <si>
    <t>CFT Centro Tecnológico Superior Infomed</t>
  </si>
  <si>
    <t>CFT Instituto Superior Alemán de Comercio - INSALCO</t>
  </si>
  <si>
    <t>CFT Juan Bohon</t>
  </si>
  <si>
    <t>CFT Santo Tomás</t>
  </si>
  <si>
    <t>CFT CENCO</t>
  </si>
  <si>
    <t>CFT Prodata</t>
  </si>
  <si>
    <t>CFT Instituto Superior de Estudios Jurídicos Canon</t>
  </si>
  <si>
    <t>CFT IProsec</t>
  </si>
  <si>
    <t>CFT San Agustín</t>
  </si>
  <si>
    <t>CFT Alpes</t>
  </si>
  <si>
    <t>CFT Escuela de Comercio</t>
  </si>
  <si>
    <t>CFT Laplace</t>
  </si>
  <si>
    <t>CFT INACAP</t>
  </si>
  <si>
    <t>CFT del Medio Ambiente - IDMA</t>
  </si>
  <si>
    <t>CFT Lota-Arauco</t>
  </si>
  <si>
    <t>CFT CEDUC - UCN</t>
  </si>
  <si>
    <t>CFT Asiste</t>
  </si>
  <si>
    <t>CFT de la Industria Grafica</t>
  </si>
  <si>
    <t>CFT PUCV</t>
  </si>
  <si>
    <t>CFT Teodoro Wickel Kluwen</t>
  </si>
  <si>
    <t>IP Instituto Internacional de Artes Culinarias y Servicios</t>
  </si>
  <si>
    <t>CFT Profasoc</t>
  </si>
  <si>
    <t>IP Projazz</t>
  </si>
  <si>
    <t>CFT Manpower</t>
  </si>
  <si>
    <t>IP Escuela de Cine de Chile</t>
  </si>
  <si>
    <t>CFT Escuela Culinaria Francesa - ECOLE</t>
  </si>
  <si>
    <t>IP Escuela de Marina Mercante Piloto Pardo</t>
  </si>
  <si>
    <t>Universidad de O'Higgins</t>
  </si>
  <si>
    <t>Universidad de Aysén</t>
  </si>
  <si>
    <t>CFT de la Región de Arica y Parinacota</t>
  </si>
  <si>
    <t>CFT de la Región de Tarapacá</t>
  </si>
  <si>
    <t>CFT de la Región de Antofagasta</t>
  </si>
  <si>
    <t>CFT de la Región de Atacama</t>
  </si>
  <si>
    <t>CFT de la Región de Coquimbo</t>
  </si>
  <si>
    <t>CFT de la Región de Valparaíso</t>
  </si>
  <si>
    <t>CFT de la Región del Libertador Bernando Ohiggins</t>
  </si>
  <si>
    <t>CFT de la Región del Maule</t>
  </si>
  <si>
    <t>CFT de la Región del Bio Bio</t>
  </si>
  <si>
    <t>CFT de la Región de La Araucanía</t>
  </si>
  <si>
    <t>CFT de la Región de Los Ríos</t>
  </si>
  <si>
    <t>CFT de la Región de Los Lagos</t>
  </si>
  <si>
    <t>CFT de la Región de Aysén</t>
  </si>
  <si>
    <t>CFT de la Región de Magallanes y la Antártica Chilena</t>
  </si>
  <si>
    <t>IP Ciceron</t>
  </si>
  <si>
    <t>ESTRUCTURA DE BALANCE</t>
  </si>
  <si>
    <t>ESTADO DE RESULTADOS</t>
  </si>
  <si>
    <t>Total Activos</t>
  </si>
  <si>
    <t>Pasivos corrientes</t>
  </si>
  <si>
    <t>Total Pasivos</t>
  </si>
  <si>
    <t>Ingresos de la operación</t>
  </si>
  <si>
    <t>Costos y gastos de la operación</t>
  </si>
  <si>
    <t>Otras ganancias o pérdidas</t>
  </si>
  <si>
    <t>Resultado Financiero</t>
  </si>
  <si>
    <t>Ganancia (pérdida)</t>
  </si>
  <si>
    <t>Nombre IES</t>
  </si>
  <si>
    <t>Tipo_IES</t>
  </si>
  <si>
    <t>Universidades Privadas</t>
  </si>
  <si>
    <t>Universidades Cruch</t>
  </si>
  <si>
    <t>Institutos Profesionales</t>
  </si>
  <si>
    <t>Centros de Formación Técnica</t>
  </si>
  <si>
    <t>Directivos</t>
  </si>
  <si>
    <t>Administrativos</t>
  </si>
  <si>
    <t>Académicos</t>
  </si>
  <si>
    <t>Costos financieros</t>
  </si>
  <si>
    <t>Otros Ingresos</t>
  </si>
  <si>
    <t>Donaciones</t>
  </si>
  <si>
    <t>Prestaciones de servicios</t>
  </si>
  <si>
    <t>Ingresos de cursos y programas de extensión</t>
  </si>
  <si>
    <t>Aportes fiscales</t>
  </si>
  <si>
    <t>ID_IES</t>
  </si>
  <si>
    <t>ESTRUCTURA GASTOS 2023</t>
  </si>
  <si>
    <t>ESTRUCTURA INGRESOS 2023</t>
  </si>
  <si>
    <t>Total Remuneraciones</t>
  </si>
  <si>
    <t>Otras remuneraciones</t>
  </si>
  <si>
    <t>IP Libertador de Los Andes*</t>
  </si>
  <si>
    <t>IP Chileno Británico de Cultura*</t>
  </si>
  <si>
    <t>Notas</t>
  </si>
  <si>
    <t xml:space="preserve">** en revisión </t>
  </si>
  <si>
    <t>CFT de la Región Metropolitana**</t>
  </si>
  <si>
    <t>IP San Sebastián**</t>
  </si>
  <si>
    <t>Universidad de Magallanes**</t>
  </si>
  <si>
    <t>CFT Asiste**</t>
  </si>
  <si>
    <t>*sin información</t>
  </si>
  <si>
    <t>Aranceles (1)</t>
  </si>
  <si>
    <t>(1) incluye aranceles y matrículas de pre y postgrado</t>
  </si>
  <si>
    <t>Ingresos no operacionales(2)</t>
  </si>
  <si>
    <t>(2) incluye renta de inversiones, venta de bienes, dividendos, arriendos, entre otros.</t>
  </si>
  <si>
    <t>Costos operacionales (3)</t>
  </si>
  <si>
    <t>(3) incluye remuneraciones del personal y leyes sociales, compra de bienes y servicios, costo de prestaciones de servicios,depreciaciones y amortizaciones, otros</t>
  </si>
  <si>
    <t>(4) incluye remuneraciones y leyes sociales, gastos generales, mantenciones y reparaciones, donaciones, publicidad, arriendos, entre otros.</t>
  </si>
  <si>
    <t>Gastos de administración (4)</t>
  </si>
  <si>
    <t>REMUNERACIONES 2023 (5)</t>
  </si>
  <si>
    <t>(5) corresponde a remuneraciones asociadas a costos y remuneraciones asociadas a gastos</t>
  </si>
  <si>
    <t>La presentación de estructura de ingresos y gastos difiere de la información presentada en años anteriores producto de la aplicación de la nueva normativa contable aplicada a las instituciones de educación superior. CGR-SES y FES SES</t>
  </si>
  <si>
    <t>CGR-SES: REX N° 432 Superintendencia de Educación Superior y REX N° 2303 Contraloría General de la República de 24 de noviembre de 2023</t>
  </si>
  <si>
    <t xml:space="preserve"> FES SES: REX N° 510 Superintendencia de Educacion Superior de 23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</si>
</sst>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749992370372631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2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1" fontId="1" fillId="0" borderId="0" xfId="0" applyNumberFormat="1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1" fontId="1" fillId="0" borderId="0" xfId="0" applyNumberFormat="1" applyFont="1"/>
    <xf numFmtId="0" fontId="1" fillId="0" borderId="0" xfId="0" applyFont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2" fontId="6" fillId="0" borderId="4" xfId="2" applyFont="1" applyBorder="1" applyAlignment="1">
      <alignment horizontal="center" vertical="center" wrapText="1"/>
    </xf>
    <xf numFmtId="0" fontId="6" fillId="0" borderId="0" xfId="0" applyFont="1"/>
    <xf numFmtId="41" fontId="6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41" fontId="6" fillId="0" borderId="4" xfId="0" applyNumberFormat="1" applyFont="1" applyBorder="1"/>
    <xf numFmtId="0" fontId="7" fillId="4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41" fontId="6" fillId="0" borderId="4" xfId="0" applyNumberFormat="1" applyFont="1" applyFill="1" applyBorder="1"/>
    <xf numFmtId="0" fontId="6" fillId="0" borderId="0" xfId="0" applyFont="1" applyFill="1"/>
    <xf numFmtId="0" fontId="6" fillId="0" borderId="0" xfId="0" applyFont="1" applyAlignment="1">
      <alignment horizontal="left" vertical="top" wrapText="1"/>
    </xf>
  </cellXfs>
  <cellStyles count="3">
    <cellStyle name="Moneda [0]" xfId="2" builtinId="7"/>
    <cellStyle name="Normal" xfId="0" builtinId="0"/>
    <cellStyle name="Normal 2" xfId="1" xr:uid="{F904F1C1-F1B9-4685-BBFF-D8735897D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00EC-89CD-4964-8688-47DE19D17CA2}">
  <dimension ref="A1:P132"/>
  <sheetViews>
    <sheetView showGridLines="0" tabSelected="1" zoomScaleNormal="100" workbookViewId="0">
      <selection sqref="A1:A2"/>
    </sheetView>
  </sheetViews>
  <sheetFormatPr baseColWidth="10" defaultRowHeight="12.75" x14ac:dyDescent="0.25"/>
  <cols>
    <col min="1" max="1" width="9" style="12" customWidth="1"/>
    <col min="2" max="2" width="48.7109375" style="13" customWidth="1"/>
    <col min="3" max="3" width="24.85546875" style="13" bestFit="1" customWidth="1"/>
    <col min="4" max="10" width="15.7109375" style="12" customWidth="1"/>
    <col min="11" max="16" width="13.7109375" style="12" customWidth="1"/>
    <col min="17" max="16384" width="11.42578125" style="12"/>
  </cols>
  <sheetData>
    <row r="1" spans="1:16" ht="13.5" customHeight="1" x14ac:dyDescent="0.25">
      <c r="A1" s="30" t="s">
        <v>173</v>
      </c>
      <c r="B1" s="30" t="s">
        <v>158</v>
      </c>
      <c r="C1" s="30" t="s">
        <v>159</v>
      </c>
      <c r="D1" s="26" t="s">
        <v>148</v>
      </c>
      <c r="E1" s="26"/>
      <c r="F1" s="26"/>
      <c r="G1" s="26"/>
      <c r="H1" s="26"/>
      <c r="I1" s="26"/>
      <c r="J1" s="26"/>
      <c r="K1" s="27" t="s">
        <v>149</v>
      </c>
      <c r="L1" s="27"/>
      <c r="M1" s="27"/>
      <c r="N1" s="27"/>
      <c r="O1" s="27"/>
      <c r="P1" s="27"/>
    </row>
    <row r="2" spans="1:16" ht="25.5" x14ac:dyDescent="0.25">
      <c r="A2" s="30"/>
      <c r="B2" s="30"/>
      <c r="C2" s="30"/>
      <c r="D2" s="14" t="s">
        <v>1</v>
      </c>
      <c r="E2" s="14" t="s">
        <v>2</v>
      </c>
      <c r="F2" s="14" t="s">
        <v>150</v>
      </c>
      <c r="G2" s="14" t="s">
        <v>151</v>
      </c>
      <c r="H2" s="14" t="s">
        <v>3</v>
      </c>
      <c r="I2" s="14" t="s">
        <v>152</v>
      </c>
      <c r="J2" s="14" t="s">
        <v>4</v>
      </c>
      <c r="K2" s="15" t="s">
        <v>153</v>
      </c>
      <c r="L2" s="15" t="s">
        <v>154</v>
      </c>
      <c r="M2" s="15" t="s">
        <v>21</v>
      </c>
      <c r="N2" s="15" t="s">
        <v>155</v>
      </c>
      <c r="O2" s="15" t="s">
        <v>156</v>
      </c>
      <c r="P2" s="15" t="s">
        <v>157</v>
      </c>
    </row>
    <row r="3" spans="1:16" ht="12.75" customHeight="1" x14ac:dyDescent="0.25">
      <c r="A3" s="16">
        <v>1</v>
      </c>
      <c r="B3" s="17" t="s">
        <v>26</v>
      </c>
      <c r="C3" s="17" t="s">
        <v>160</v>
      </c>
      <c r="D3" s="18">
        <v>6102250</v>
      </c>
      <c r="E3" s="18">
        <v>4144842</v>
      </c>
      <c r="F3" s="18">
        <v>10247092</v>
      </c>
      <c r="G3" s="18">
        <v>6765189</v>
      </c>
      <c r="H3" s="18">
        <v>3038355</v>
      </c>
      <c r="I3" s="18">
        <v>9803544</v>
      </c>
      <c r="J3" s="18">
        <v>443548</v>
      </c>
      <c r="K3" s="18">
        <v>11283898</v>
      </c>
      <c r="L3" s="18">
        <v>-10723474</v>
      </c>
      <c r="M3" s="18">
        <v>560424</v>
      </c>
      <c r="N3" s="18">
        <v>-90375</v>
      </c>
      <c r="O3" s="18">
        <v>-310921</v>
      </c>
      <c r="P3" s="18">
        <v>159128</v>
      </c>
    </row>
    <row r="4" spans="1:16" x14ac:dyDescent="0.25">
      <c r="A4" s="16">
        <v>2</v>
      </c>
      <c r="B4" s="17" t="s">
        <v>27</v>
      </c>
      <c r="C4" s="17" t="s">
        <v>160</v>
      </c>
      <c r="D4" s="18">
        <v>32665212</v>
      </c>
      <c r="E4" s="18">
        <v>56285761</v>
      </c>
      <c r="F4" s="18">
        <v>88950973</v>
      </c>
      <c r="G4" s="18">
        <v>37462467</v>
      </c>
      <c r="H4" s="18">
        <v>9831260</v>
      </c>
      <c r="I4" s="18">
        <v>47293727</v>
      </c>
      <c r="J4" s="18">
        <v>41657246</v>
      </c>
      <c r="K4" s="18">
        <v>41996132</v>
      </c>
      <c r="L4" s="18">
        <v>-44195040</v>
      </c>
      <c r="M4" s="18">
        <v>-2198908</v>
      </c>
      <c r="N4" s="18">
        <v>-73373</v>
      </c>
      <c r="O4" s="18">
        <v>-758322</v>
      </c>
      <c r="P4" s="18">
        <v>-3030603</v>
      </c>
    </row>
    <row r="5" spans="1:16" x14ac:dyDescent="0.25">
      <c r="A5" s="16">
        <v>3</v>
      </c>
      <c r="B5" s="17" t="s">
        <v>28</v>
      </c>
      <c r="C5" s="17" t="s">
        <v>160</v>
      </c>
      <c r="D5" s="18">
        <v>49052173</v>
      </c>
      <c r="E5" s="18">
        <v>136140101</v>
      </c>
      <c r="F5" s="18">
        <v>185192274</v>
      </c>
      <c r="G5" s="18">
        <v>54334967</v>
      </c>
      <c r="H5" s="18">
        <v>31323077</v>
      </c>
      <c r="I5" s="18">
        <v>85658044</v>
      </c>
      <c r="J5" s="18">
        <v>99534230</v>
      </c>
      <c r="K5" s="18">
        <v>91168054</v>
      </c>
      <c r="L5" s="18">
        <v>-88937891</v>
      </c>
      <c r="M5" s="18">
        <v>2230163</v>
      </c>
      <c r="N5" s="18">
        <v>-1657212</v>
      </c>
      <c r="O5" s="18">
        <v>-37150</v>
      </c>
      <c r="P5" s="18">
        <v>535801</v>
      </c>
    </row>
    <row r="6" spans="1:16" x14ac:dyDescent="0.25">
      <c r="A6" s="16">
        <v>4</v>
      </c>
      <c r="B6" s="17" t="s">
        <v>29</v>
      </c>
      <c r="C6" s="17" t="s">
        <v>160</v>
      </c>
      <c r="D6" s="18">
        <v>34040816</v>
      </c>
      <c r="E6" s="18">
        <v>104657519</v>
      </c>
      <c r="F6" s="18">
        <v>138698335</v>
      </c>
      <c r="G6" s="18">
        <v>29493101</v>
      </c>
      <c r="H6" s="18">
        <v>12957885</v>
      </c>
      <c r="I6" s="18">
        <v>42450986</v>
      </c>
      <c r="J6" s="18">
        <v>96247349</v>
      </c>
      <c r="K6" s="18">
        <v>52300809</v>
      </c>
      <c r="L6" s="18">
        <v>-49523968</v>
      </c>
      <c r="M6" s="18">
        <v>2776841</v>
      </c>
      <c r="N6" s="18">
        <v>-17240</v>
      </c>
      <c r="O6" s="18">
        <v>-428238</v>
      </c>
      <c r="P6" s="18">
        <v>2331363</v>
      </c>
    </row>
    <row r="7" spans="1:16" x14ac:dyDescent="0.25">
      <c r="A7" s="16">
        <v>7</v>
      </c>
      <c r="B7" s="17" t="s">
        <v>30</v>
      </c>
      <c r="C7" s="17" t="s">
        <v>160</v>
      </c>
      <c r="D7" s="18">
        <v>1450890</v>
      </c>
      <c r="E7" s="18">
        <v>1100425</v>
      </c>
      <c r="F7" s="18">
        <v>2551315</v>
      </c>
      <c r="G7" s="18">
        <v>1968648</v>
      </c>
      <c r="H7" s="18">
        <v>238153</v>
      </c>
      <c r="I7" s="18">
        <v>2206801</v>
      </c>
      <c r="J7" s="18">
        <v>344514</v>
      </c>
      <c r="K7" s="18">
        <v>1608616</v>
      </c>
      <c r="L7" s="18">
        <v>-1685132</v>
      </c>
      <c r="M7" s="18">
        <v>-76516</v>
      </c>
      <c r="N7" s="18">
        <v>26719</v>
      </c>
      <c r="O7" s="18">
        <v>-315509</v>
      </c>
      <c r="P7" s="18">
        <v>-365306</v>
      </c>
    </row>
    <row r="8" spans="1:16" x14ac:dyDescent="0.25">
      <c r="A8" s="16">
        <v>9</v>
      </c>
      <c r="B8" s="17" t="s">
        <v>31</v>
      </c>
      <c r="C8" s="17" t="s">
        <v>160</v>
      </c>
      <c r="D8" s="18">
        <v>26709562</v>
      </c>
      <c r="E8" s="18">
        <v>12434994</v>
      </c>
      <c r="F8" s="18">
        <v>39144556</v>
      </c>
      <c r="G8" s="18">
        <v>21920914</v>
      </c>
      <c r="H8" s="18">
        <v>3536706</v>
      </c>
      <c r="I8" s="18">
        <v>25457620</v>
      </c>
      <c r="J8" s="18">
        <v>13686936</v>
      </c>
      <c r="K8" s="18">
        <v>24530849</v>
      </c>
      <c r="L8" s="18">
        <v>-21589807</v>
      </c>
      <c r="M8" s="18">
        <v>2941042</v>
      </c>
      <c r="N8" s="18">
        <v>89125</v>
      </c>
      <c r="O8" s="18">
        <v>198774</v>
      </c>
      <c r="P8" s="18">
        <v>3228941</v>
      </c>
    </row>
    <row r="9" spans="1:16" x14ac:dyDescent="0.25">
      <c r="A9" s="16">
        <v>10</v>
      </c>
      <c r="B9" s="17" t="s">
        <v>32</v>
      </c>
      <c r="C9" s="17" t="s">
        <v>160</v>
      </c>
      <c r="D9" s="18">
        <v>39398628</v>
      </c>
      <c r="E9" s="18">
        <v>137305311</v>
      </c>
      <c r="F9" s="18">
        <v>176703939</v>
      </c>
      <c r="G9" s="18">
        <v>51841747</v>
      </c>
      <c r="H9" s="18">
        <v>55491491</v>
      </c>
      <c r="I9" s="18">
        <v>107333238</v>
      </c>
      <c r="J9" s="18">
        <v>69370701</v>
      </c>
      <c r="K9" s="18">
        <v>115447135</v>
      </c>
      <c r="L9" s="18">
        <v>-103518826</v>
      </c>
      <c r="M9" s="18">
        <v>11928309</v>
      </c>
      <c r="N9" s="18">
        <v>-3476562</v>
      </c>
      <c r="O9" s="18">
        <v>-4907050</v>
      </c>
      <c r="P9" s="18">
        <v>3544697</v>
      </c>
    </row>
    <row r="10" spans="1:16" x14ac:dyDescent="0.25">
      <c r="A10" s="16">
        <v>11</v>
      </c>
      <c r="B10" s="17" t="s">
        <v>33</v>
      </c>
      <c r="C10" s="17" t="s">
        <v>160</v>
      </c>
      <c r="D10" s="18">
        <v>4675645</v>
      </c>
      <c r="E10" s="18">
        <v>11064263</v>
      </c>
      <c r="F10" s="18">
        <v>15739908</v>
      </c>
      <c r="G10" s="18">
        <v>5597664</v>
      </c>
      <c r="H10" s="18">
        <v>2645254</v>
      </c>
      <c r="I10" s="18">
        <v>8242918</v>
      </c>
      <c r="J10" s="18">
        <v>7496990</v>
      </c>
      <c r="K10" s="18">
        <v>14025938</v>
      </c>
      <c r="L10" s="18">
        <v>-12629761</v>
      </c>
      <c r="M10" s="18">
        <v>1396177</v>
      </c>
      <c r="N10" s="18">
        <v>-56296</v>
      </c>
      <c r="O10" s="18">
        <v>-166393</v>
      </c>
      <c r="P10" s="18">
        <v>1173488</v>
      </c>
    </row>
    <row r="11" spans="1:16" x14ac:dyDescent="0.25">
      <c r="A11" s="16">
        <v>13</v>
      </c>
      <c r="B11" s="17" t="s">
        <v>34</v>
      </c>
      <c r="C11" s="17" t="s">
        <v>160</v>
      </c>
      <c r="D11" s="18">
        <v>52655231</v>
      </c>
      <c r="E11" s="18">
        <v>106639704</v>
      </c>
      <c r="F11" s="18">
        <v>159294935</v>
      </c>
      <c r="G11" s="18">
        <v>27329020</v>
      </c>
      <c r="H11" s="18">
        <v>46796655</v>
      </c>
      <c r="I11" s="18">
        <v>74125675</v>
      </c>
      <c r="J11" s="18">
        <v>85169260</v>
      </c>
      <c r="K11" s="18">
        <v>113500489</v>
      </c>
      <c r="L11" s="18">
        <v>-104509790</v>
      </c>
      <c r="M11" s="18">
        <v>8990699</v>
      </c>
      <c r="N11" s="18">
        <v>-746873</v>
      </c>
      <c r="O11" s="18">
        <v>-4520647</v>
      </c>
      <c r="P11" s="18">
        <v>3723179</v>
      </c>
    </row>
    <row r="12" spans="1:16" x14ac:dyDescent="0.25">
      <c r="A12" s="16">
        <v>16</v>
      </c>
      <c r="B12" s="17" t="s">
        <v>35</v>
      </c>
      <c r="C12" s="17" t="s">
        <v>160</v>
      </c>
      <c r="D12" s="18">
        <v>563371</v>
      </c>
      <c r="E12" s="18">
        <v>4722059</v>
      </c>
      <c r="F12" s="18">
        <v>5285430</v>
      </c>
      <c r="G12" s="18">
        <v>3830224</v>
      </c>
      <c r="H12" s="18">
        <v>11656781</v>
      </c>
      <c r="I12" s="18">
        <v>15487005</v>
      </c>
      <c r="J12" s="18">
        <v>-10201575</v>
      </c>
      <c r="K12" s="18">
        <v>3865878</v>
      </c>
      <c r="L12" s="18">
        <v>-4671870</v>
      </c>
      <c r="M12" s="18">
        <v>-805992</v>
      </c>
      <c r="N12" s="18">
        <v>0</v>
      </c>
      <c r="O12" s="18">
        <v>-38548</v>
      </c>
      <c r="P12" s="18">
        <v>-844540</v>
      </c>
    </row>
    <row r="13" spans="1:16" x14ac:dyDescent="0.25">
      <c r="A13" s="16">
        <v>17</v>
      </c>
      <c r="B13" s="17" t="s">
        <v>36</v>
      </c>
      <c r="C13" s="17" t="s">
        <v>160</v>
      </c>
      <c r="D13" s="18">
        <v>6440381</v>
      </c>
      <c r="E13" s="18">
        <v>14517451</v>
      </c>
      <c r="F13" s="18">
        <v>20957832</v>
      </c>
      <c r="G13" s="18">
        <v>3656197</v>
      </c>
      <c r="H13" s="18">
        <v>980000</v>
      </c>
      <c r="I13" s="18">
        <v>4636197</v>
      </c>
      <c r="J13" s="18">
        <v>16321635</v>
      </c>
      <c r="K13" s="18">
        <v>8119799</v>
      </c>
      <c r="L13" s="18">
        <v>-7579676</v>
      </c>
      <c r="M13" s="18">
        <v>540123</v>
      </c>
      <c r="N13" s="18">
        <v>-29207</v>
      </c>
      <c r="O13" s="18">
        <v>193440</v>
      </c>
      <c r="P13" s="18">
        <v>704356</v>
      </c>
    </row>
    <row r="14" spans="1:16" x14ac:dyDescent="0.25">
      <c r="A14" s="16">
        <v>19</v>
      </c>
      <c r="B14" s="17" t="s">
        <v>37</v>
      </c>
      <c r="C14" s="17" t="s">
        <v>160</v>
      </c>
      <c r="D14" s="18">
        <v>33681461</v>
      </c>
      <c r="E14" s="18">
        <v>83950440</v>
      </c>
      <c r="F14" s="18">
        <v>117631901</v>
      </c>
      <c r="G14" s="18">
        <v>21601061</v>
      </c>
      <c r="H14" s="18">
        <v>20257929</v>
      </c>
      <c r="I14" s="18">
        <v>41858990</v>
      </c>
      <c r="J14" s="18">
        <v>75772911</v>
      </c>
      <c r="K14" s="18">
        <v>101962212</v>
      </c>
      <c r="L14" s="18">
        <v>-97353677</v>
      </c>
      <c r="M14" s="18">
        <v>4608535</v>
      </c>
      <c r="N14" s="18">
        <v>-39808</v>
      </c>
      <c r="O14" s="18">
        <v>456040</v>
      </c>
      <c r="P14" s="18">
        <v>5024767</v>
      </c>
    </row>
    <row r="15" spans="1:16" x14ac:dyDescent="0.25">
      <c r="A15" s="16">
        <v>20</v>
      </c>
      <c r="B15" s="17" t="s">
        <v>38</v>
      </c>
      <c r="C15" s="17" t="s">
        <v>160</v>
      </c>
      <c r="D15" s="18">
        <v>197084186</v>
      </c>
      <c r="E15" s="18">
        <v>548086388</v>
      </c>
      <c r="F15" s="18">
        <v>745170574</v>
      </c>
      <c r="G15" s="18">
        <v>113888483</v>
      </c>
      <c r="H15" s="18">
        <v>89119514</v>
      </c>
      <c r="I15" s="18">
        <v>203007997</v>
      </c>
      <c r="J15" s="18">
        <v>542162577</v>
      </c>
      <c r="K15" s="18">
        <v>301933517</v>
      </c>
      <c r="L15" s="18">
        <v>-266876628</v>
      </c>
      <c r="M15" s="18">
        <v>35056889</v>
      </c>
      <c r="N15" s="18">
        <v>24949623</v>
      </c>
      <c r="O15" s="18">
        <v>9662087</v>
      </c>
      <c r="P15" s="18">
        <v>69668599</v>
      </c>
    </row>
    <row r="16" spans="1:16" x14ac:dyDescent="0.25">
      <c r="A16" s="16">
        <v>22</v>
      </c>
      <c r="B16" s="17" t="s">
        <v>39</v>
      </c>
      <c r="C16" s="17" t="s">
        <v>160</v>
      </c>
      <c r="D16" s="18">
        <v>12887204</v>
      </c>
      <c r="E16" s="18">
        <v>16940417</v>
      </c>
      <c r="F16" s="18">
        <v>29827621</v>
      </c>
      <c r="G16" s="18">
        <v>10961990</v>
      </c>
      <c r="H16" s="18">
        <v>13530531</v>
      </c>
      <c r="I16" s="18">
        <v>24492521</v>
      </c>
      <c r="J16" s="18">
        <v>5335100</v>
      </c>
      <c r="K16" s="18">
        <v>34761207</v>
      </c>
      <c r="L16" s="18">
        <v>-33625146</v>
      </c>
      <c r="M16" s="18">
        <v>1136061</v>
      </c>
      <c r="N16" s="18">
        <v>-12839</v>
      </c>
      <c r="O16" s="18">
        <v>-671561</v>
      </c>
      <c r="P16" s="18">
        <v>451661</v>
      </c>
    </row>
    <row r="17" spans="1:16" x14ac:dyDescent="0.25">
      <c r="A17" s="16">
        <v>23</v>
      </c>
      <c r="B17" s="17" t="s">
        <v>40</v>
      </c>
      <c r="C17" s="17" t="s">
        <v>160</v>
      </c>
      <c r="D17" s="18">
        <v>18211424</v>
      </c>
      <c r="E17" s="18">
        <v>180904517</v>
      </c>
      <c r="F17" s="18">
        <v>199115941</v>
      </c>
      <c r="G17" s="18">
        <v>42273976</v>
      </c>
      <c r="H17" s="18">
        <v>92775578</v>
      </c>
      <c r="I17" s="18">
        <v>135049554</v>
      </c>
      <c r="J17" s="18">
        <v>64066387</v>
      </c>
      <c r="K17" s="18">
        <v>101188982</v>
      </c>
      <c r="L17" s="18">
        <v>-91081121</v>
      </c>
      <c r="M17" s="18">
        <v>10107861</v>
      </c>
      <c r="N17" s="18">
        <v>-5700121</v>
      </c>
      <c r="O17" s="18">
        <v>-5250977</v>
      </c>
      <c r="P17" s="18">
        <v>-843237</v>
      </c>
    </row>
    <row r="18" spans="1:16" x14ac:dyDescent="0.25">
      <c r="A18" s="16">
        <v>26</v>
      </c>
      <c r="B18" s="17" t="s">
        <v>41</v>
      </c>
      <c r="C18" s="17" t="s">
        <v>160</v>
      </c>
      <c r="D18" s="18">
        <v>20940028</v>
      </c>
      <c r="E18" s="18">
        <v>15810024</v>
      </c>
      <c r="F18" s="18">
        <v>36750052</v>
      </c>
      <c r="G18" s="18">
        <v>17243071</v>
      </c>
      <c r="H18" s="18">
        <v>7432115</v>
      </c>
      <c r="I18" s="18">
        <v>24675186</v>
      </c>
      <c r="J18" s="18">
        <v>12074866</v>
      </c>
      <c r="K18" s="18">
        <v>18047865</v>
      </c>
      <c r="L18" s="18">
        <v>-16875511</v>
      </c>
      <c r="M18" s="18">
        <v>1172354</v>
      </c>
      <c r="N18" s="18">
        <v>16009</v>
      </c>
      <c r="O18" s="18">
        <v>177952</v>
      </c>
      <c r="P18" s="18">
        <v>1366315</v>
      </c>
    </row>
    <row r="19" spans="1:16" x14ac:dyDescent="0.25">
      <c r="A19" s="16">
        <v>31</v>
      </c>
      <c r="B19" s="17" t="s">
        <v>42</v>
      </c>
      <c r="C19" s="17" t="s">
        <v>160</v>
      </c>
      <c r="D19" s="18">
        <v>43148391</v>
      </c>
      <c r="E19" s="18">
        <v>321845456</v>
      </c>
      <c r="F19" s="18">
        <v>364993847</v>
      </c>
      <c r="G19" s="18">
        <v>45674612</v>
      </c>
      <c r="H19" s="18">
        <v>63018336</v>
      </c>
      <c r="I19" s="18">
        <v>108692948</v>
      </c>
      <c r="J19" s="18">
        <v>256300899</v>
      </c>
      <c r="K19" s="18">
        <v>141684289</v>
      </c>
      <c r="L19" s="18">
        <v>-131259709</v>
      </c>
      <c r="M19" s="18">
        <v>10424580</v>
      </c>
      <c r="N19" s="18">
        <v>-198176</v>
      </c>
      <c r="O19" s="18">
        <v>10873727</v>
      </c>
      <c r="P19" s="18">
        <v>21100131</v>
      </c>
    </row>
    <row r="20" spans="1:16" x14ac:dyDescent="0.25">
      <c r="A20" s="16">
        <v>34</v>
      </c>
      <c r="B20" s="17" t="s">
        <v>43</v>
      </c>
      <c r="C20" s="17" t="s">
        <v>160</v>
      </c>
      <c r="D20" s="18">
        <v>78449034</v>
      </c>
      <c r="E20" s="18">
        <v>291726801</v>
      </c>
      <c r="F20" s="18">
        <v>370175835</v>
      </c>
      <c r="G20" s="18">
        <v>81290672</v>
      </c>
      <c r="H20" s="18">
        <v>149497130</v>
      </c>
      <c r="I20" s="18">
        <v>230787802</v>
      </c>
      <c r="J20" s="18">
        <v>139388033</v>
      </c>
      <c r="K20" s="18">
        <v>244601777</v>
      </c>
      <c r="L20" s="18">
        <v>-227401785</v>
      </c>
      <c r="M20" s="18">
        <v>17199992</v>
      </c>
      <c r="N20" s="18">
        <v>-6778997</v>
      </c>
      <c r="O20" s="18">
        <v>-9168517</v>
      </c>
      <c r="P20" s="18">
        <v>1252478</v>
      </c>
    </row>
    <row r="21" spans="1:16" x14ac:dyDescent="0.25">
      <c r="A21" s="16">
        <v>38</v>
      </c>
      <c r="B21" s="17" t="s">
        <v>44</v>
      </c>
      <c r="C21" s="17" t="s">
        <v>160</v>
      </c>
      <c r="D21" s="18">
        <v>1906544</v>
      </c>
      <c r="E21" s="18">
        <v>11902165</v>
      </c>
      <c r="F21" s="18">
        <v>13808709</v>
      </c>
      <c r="G21" s="18">
        <v>2257819</v>
      </c>
      <c r="H21" s="18">
        <v>510000</v>
      </c>
      <c r="I21" s="18">
        <v>2767819</v>
      </c>
      <c r="J21" s="18">
        <v>11040890</v>
      </c>
      <c r="K21" s="18">
        <v>10505567</v>
      </c>
      <c r="L21" s="18">
        <v>-9790179</v>
      </c>
      <c r="M21" s="18">
        <v>715388</v>
      </c>
      <c r="N21" s="18">
        <v>269</v>
      </c>
      <c r="O21" s="18">
        <v>-177315</v>
      </c>
      <c r="P21" s="18">
        <v>538342</v>
      </c>
    </row>
    <row r="22" spans="1:16" x14ac:dyDescent="0.25">
      <c r="A22" s="16">
        <v>39</v>
      </c>
      <c r="B22" s="17" t="s">
        <v>45</v>
      </c>
      <c r="C22" s="17" t="s">
        <v>160</v>
      </c>
      <c r="D22" s="18">
        <v>49824512</v>
      </c>
      <c r="E22" s="18">
        <v>222907121</v>
      </c>
      <c r="F22" s="18">
        <v>272731633</v>
      </c>
      <c r="G22" s="18">
        <v>77338626</v>
      </c>
      <c r="H22" s="18">
        <v>51889935</v>
      </c>
      <c r="I22" s="18">
        <v>129228561</v>
      </c>
      <c r="J22" s="18">
        <v>143503072</v>
      </c>
      <c r="K22" s="18">
        <v>222086236</v>
      </c>
      <c r="L22" s="18">
        <v>-196992723</v>
      </c>
      <c r="M22" s="18">
        <v>25093513</v>
      </c>
      <c r="N22" s="18">
        <v>-1860111</v>
      </c>
      <c r="O22" s="18">
        <v>-6144403</v>
      </c>
      <c r="P22" s="18">
        <v>17088999</v>
      </c>
    </row>
    <row r="23" spans="1:16" x14ac:dyDescent="0.25">
      <c r="A23" s="16">
        <v>42</v>
      </c>
      <c r="B23" s="17" t="s">
        <v>46</v>
      </c>
      <c r="C23" s="17" t="s">
        <v>160</v>
      </c>
      <c r="D23" s="18">
        <v>6903085</v>
      </c>
      <c r="E23" s="18">
        <v>19917142</v>
      </c>
      <c r="F23" s="18">
        <v>26820227</v>
      </c>
      <c r="G23" s="18">
        <v>9442576</v>
      </c>
      <c r="H23" s="18">
        <v>0</v>
      </c>
      <c r="I23" s="18">
        <v>9442576</v>
      </c>
      <c r="J23" s="18">
        <v>17377651</v>
      </c>
      <c r="K23" s="18">
        <v>24087970</v>
      </c>
      <c r="L23" s="18">
        <v>-26231403</v>
      </c>
      <c r="M23" s="18">
        <v>-2143433</v>
      </c>
      <c r="N23" s="18">
        <v>-13231</v>
      </c>
      <c r="O23" s="18">
        <v>90701</v>
      </c>
      <c r="P23" s="18">
        <v>-2065963</v>
      </c>
    </row>
    <row r="24" spans="1:16" x14ac:dyDescent="0.25">
      <c r="A24" s="16">
        <v>45</v>
      </c>
      <c r="B24" s="17" t="s">
        <v>47</v>
      </c>
      <c r="C24" s="17" t="s">
        <v>160</v>
      </c>
      <c r="D24" s="18">
        <v>86140046</v>
      </c>
      <c r="E24" s="18">
        <v>116342170</v>
      </c>
      <c r="F24" s="18">
        <v>202482216</v>
      </c>
      <c r="G24" s="18">
        <v>86009699</v>
      </c>
      <c r="H24" s="18">
        <v>49114147</v>
      </c>
      <c r="I24" s="18">
        <v>135123846</v>
      </c>
      <c r="J24" s="18">
        <v>67358370</v>
      </c>
      <c r="K24" s="18">
        <v>138951842</v>
      </c>
      <c r="L24" s="18">
        <v>-133384543</v>
      </c>
      <c r="M24" s="18">
        <v>5567299</v>
      </c>
      <c r="N24" s="18">
        <v>-1454392</v>
      </c>
      <c r="O24" s="18">
        <v>-844488</v>
      </c>
      <c r="P24" s="18">
        <v>3268419</v>
      </c>
    </row>
    <row r="25" spans="1:16" x14ac:dyDescent="0.25">
      <c r="A25" s="16">
        <v>46</v>
      </c>
      <c r="B25" s="17" t="s">
        <v>48</v>
      </c>
      <c r="C25" s="17" t="s">
        <v>160</v>
      </c>
      <c r="D25" s="18">
        <v>7861356</v>
      </c>
      <c r="E25" s="18">
        <v>6534047</v>
      </c>
      <c r="F25" s="18">
        <v>14395403</v>
      </c>
      <c r="G25" s="18">
        <v>4566698</v>
      </c>
      <c r="H25" s="18">
        <v>4350009</v>
      </c>
      <c r="I25" s="18">
        <v>8916707</v>
      </c>
      <c r="J25" s="18">
        <v>5478696</v>
      </c>
      <c r="K25" s="18">
        <v>10784313</v>
      </c>
      <c r="L25" s="18">
        <v>-9338905</v>
      </c>
      <c r="M25" s="18">
        <v>1445408</v>
      </c>
      <c r="N25" s="18">
        <v>54205</v>
      </c>
      <c r="O25" s="18">
        <v>-39305</v>
      </c>
      <c r="P25" s="18">
        <v>1460308</v>
      </c>
    </row>
    <row r="26" spans="1:16" x14ac:dyDescent="0.25">
      <c r="A26" s="16">
        <v>48</v>
      </c>
      <c r="B26" s="17" t="s">
        <v>49</v>
      </c>
      <c r="C26" s="17" t="s">
        <v>160</v>
      </c>
      <c r="D26" s="18">
        <v>1285</v>
      </c>
      <c r="E26" s="18">
        <v>1883595</v>
      </c>
      <c r="F26" s="18">
        <v>1884880</v>
      </c>
      <c r="G26" s="18">
        <v>62021</v>
      </c>
      <c r="H26" s="18">
        <v>85421</v>
      </c>
      <c r="I26" s="18">
        <v>147442</v>
      </c>
      <c r="J26" s="18">
        <v>1737438</v>
      </c>
      <c r="K26" s="18">
        <v>38647</v>
      </c>
      <c r="L26" s="18">
        <v>-442265</v>
      </c>
      <c r="M26" s="18">
        <v>-403618</v>
      </c>
      <c r="N26" s="18">
        <v>-53</v>
      </c>
      <c r="O26" s="18">
        <v>-22824</v>
      </c>
      <c r="P26" s="18">
        <v>-426495</v>
      </c>
    </row>
    <row r="27" spans="1:16" x14ac:dyDescent="0.25">
      <c r="A27" s="16">
        <v>50</v>
      </c>
      <c r="B27" s="17" t="s">
        <v>50</v>
      </c>
      <c r="C27" s="17" t="s">
        <v>160</v>
      </c>
      <c r="D27" s="18">
        <v>10237944</v>
      </c>
      <c r="E27" s="18">
        <v>57136062</v>
      </c>
      <c r="F27" s="18">
        <v>67374006</v>
      </c>
      <c r="G27" s="18">
        <v>9141914</v>
      </c>
      <c r="H27" s="18">
        <v>12459943</v>
      </c>
      <c r="I27" s="18">
        <v>21601857</v>
      </c>
      <c r="J27" s="18">
        <v>45772149</v>
      </c>
      <c r="K27" s="18">
        <v>32129563</v>
      </c>
      <c r="L27" s="18">
        <v>-27753873</v>
      </c>
      <c r="M27" s="18">
        <v>4375690</v>
      </c>
      <c r="N27" s="18">
        <v>-314146</v>
      </c>
      <c r="O27" s="18">
        <v>9549</v>
      </c>
      <c r="P27" s="18">
        <v>4071093</v>
      </c>
    </row>
    <row r="28" spans="1:16" x14ac:dyDescent="0.25">
      <c r="A28" s="16">
        <v>54</v>
      </c>
      <c r="B28" s="17" t="s">
        <v>51</v>
      </c>
      <c r="C28" s="17" t="s">
        <v>160</v>
      </c>
      <c r="D28" s="18">
        <v>64821150</v>
      </c>
      <c r="E28" s="18">
        <v>114414333</v>
      </c>
      <c r="F28" s="18">
        <v>179235483</v>
      </c>
      <c r="G28" s="18">
        <v>7335450</v>
      </c>
      <c r="H28" s="18">
        <v>13285733</v>
      </c>
      <c r="I28" s="18">
        <v>20621183</v>
      </c>
      <c r="J28" s="18">
        <v>158614300</v>
      </c>
      <c r="K28" s="18">
        <v>9630093</v>
      </c>
      <c r="L28" s="18">
        <v>-18580468</v>
      </c>
      <c r="M28" s="18">
        <v>-8950375</v>
      </c>
      <c r="N28" s="18">
        <v>-637878</v>
      </c>
      <c r="O28" s="18">
        <v>4088733</v>
      </c>
      <c r="P28" s="18">
        <v>-5499520</v>
      </c>
    </row>
    <row r="29" spans="1:16" x14ac:dyDescent="0.25">
      <c r="A29" s="16">
        <v>68</v>
      </c>
      <c r="B29" s="17" t="s">
        <v>52</v>
      </c>
      <c r="C29" s="17" t="s">
        <v>160</v>
      </c>
      <c r="D29" s="18">
        <v>5878943</v>
      </c>
      <c r="E29" s="18">
        <v>1379418</v>
      </c>
      <c r="F29" s="18">
        <v>7258361</v>
      </c>
      <c r="G29" s="18">
        <v>2034361</v>
      </c>
      <c r="H29" s="18">
        <v>404998</v>
      </c>
      <c r="I29" s="18">
        <v>2439359</v>
      </c>
      <c r="J29" s="18">
        <v>4819002</v>
      </c>
      <c r="K29" s="18">
        <v>3830005</v>
      </c>
      <c r="L29" s="18">
        <v>-3516331</v>
      </c>
      <c r="M29" s="18">
        <v>313674</v>
      </c>
      <c r="N29" s="18">
        <v>0</v>
      </c>
      <c r="O29" s="18">
        <v>179356</v>
      </c>
      <c r="P29" s="18">
        <v>493030</v>
      </c>
    </row>
    <row r="30" spans="1:16" x14ac:dyDescent="0.25">
      <c r="A30" s="16">
        <v>69</v>
      </c>
      <c r="B30" s="17" t="s">
        <v>53</v>
      </c>
      <c r="C30" s="17" t="s">
        <v>160</v>
      </c>
      <c r="D30" s="18">
        <v>10532090</v>
      </c>
      <c r="E30" s="18">
        <v>31183664</v>
      </c>
      <c r="F30" s="18">
        <v>41715754</v>
      </c>
      <c r="G30" s="18">
        <v>15342373</v>
      </c>
      <c r="H30" s="18">
        <v>10376876</v>
      </c>
      <c r="I30" s="18">
        <v>25719249</v>
      </c>
      <c r="J30" s="18">
        <v>15996505</v>
      </c>
      <c r="K30" s="18">
        <v>37178560</v>
      </c>
      <c r="L30" s="18">
        <v>-43964426</v>
      </c>
      <c r="M30" s="18">
        <v>-6785866</v>
      </c>
      <c r="N30" s="18">
        <v>-472357</v>
      </c>
      <c r="O30" s="18">
        <v>-349031</v>
      </c>
      <c r="P30" s="18">
        <v>-7607254</v>
      </c>
    </row>
    <row r="31" spans="1:16" x14ac:dyDescent="0.25">
      <c r="A31" s="16">
        <v>70</v>
      </c>
      <c r="B31" s="17" t="s">
        <v>54</v>
      </c>
      <c r="C31" s="17" t="s">
        <v>161</v>
      </c>
      <c r="D31" s="18">
        <v>316373138</v>
      </c>
      <c r="E31" s="18">
        <v>630944808</v>
      </c>
      <c r="F31" s="18">
        <v>947317946</v>
      </c>
      <c r="G31" s="18">
        <v>218385179</v>
      </c>
      <c r="H31" s="18">
        <v>62800918</v>
      </c>
      <c r="I31" s="18">
        <v>281186097</v>
      </c>
      <c r="J31" s="18">
        <v>666131849</v>
      </c>
      <c r="K31" s="18">
        <v>587544467</v>
      </c>
      <c r="L31" s="18">
        <v>-617247280</v>
      </c>
      <c r="M31" s="18">
        <v>-29702813</v>
      </c>
      <c r="N31" s="18">
        <v>15513</v>
      </c>
      <c r="O31" s="18">
        <v>17037913</v>
      </c>
      <c r="P31" s="18">
        <v>-12649387</v>
      </c>
    </row>
    <row r="32" spans="1:16" x14ac:dyDescent="0.25">
      <c r="A32" s="16">
        <v>71</v>
      </c>
      <c r="B32" s="17" t="s">
        <v>55</v>
      </c>
      <c r="C32" s="17" t="s">
        <v>161</v>
      </c>
      <c r="D32" s="18">
        <v>92007897</v>
      </c>
      <c r="E32" s="18">
        <v>176149623</v>
      </c>
      <c r="F32" s="18">
        <v>268157520</v>
      </c>
      <c r="G32" s="18">
        <v>57903329</v>
      </c>
      <c r="H32" s="18">
        <v>35062081</v>
      </c>
      <c r="I32" s="18">
        <v>92965410</v>
      </c>
      <c r="J32" s="18">
        <v>175192110</v>
      </c>
      <c r="K32" s="18">
        <v>146959786</v>
      </c>
      <c r="L32" s="18">
        <v>-146221526</v>
      </c>
      <c r="M32" s="18">
        <v>738260</v>
      </c>
      <c r="N32" s="18">
        <v>-1020707</v>
      </c>
      <c r="O32" s="18">
        <v>2667947</v>
      </c>
      <c r="P32" s="18">
        <v>2385500</v>
      </c>
    </row>
    <row r="33" spans="1:16" x14ac:dyDescent="0.25">
      <c r="A33" s="16">
        <v>72</v>
      </c>
      <c r="B33" s="17" t="s">
        <v>56</v>
      </c>
      <c r="C33" s="17" t="s">
        <v>161</v>
      </c>
      <c r="D33" s="18">
        <v>52630539</v>
      </c>
      <c r="E33" s="18">
        <v>190581362</v>
      </c>
      <c r="F33" s="18">
        <v>243211901</v>
      </c>
      <c r="G33" s="18">
        <v>57875234</v>
      </c>
      <c r="H33" s="18">
        <v>16493148</v>
      </c>
      <c r="I33" s="18">
        <v>74368382</v>
      </c>
      <c r="J33" s="18">
        <v>168843519</v>
      </c>
      <c r="K33" s="18">
        <v>97020548</v>
      </c>
      <c r="L33" s="18">
        <v>-94270550</v>
      </c>
      <c r="M33" s="18">
        <v>2749998</v>
      </c>
      <c r="N33" s="18">
        <v>-337558</v>
      </c>
      <c r="O33" s="18">
        <v>-2297478</v>
      </c>
      <c r="P33" s="18">
        <v>114962</v>
      </c>
    </row>
    <row r="34" spans="1:16" x14ac:dyDescent="0.25">
      <c r="A34" s="16">
        <v>73</v>
      </c>
      <c r="B34" s="17" t="s">
        <v>57</v>
      </c>
      <c r="C34" s="17" t="s">
        <v>161</v>
      </c>
      <c r="D34" s="18">
        <v>15728657</v>
      </c>
      <c r="E34" s="18">
        <v>101509112</v>
      </c>
      <c r="F34" s="18">
        <v>117237769</v>
      </c>
      <c r="G34" s="18">
        <v>26034632</v>
      </c>
      <c r="H34" s="18">
        <v>2521647</v>
      </c>
      <c r="I34" s="18">
        <v>28556279</v>
      </c>
      <c r="J34" s="18">
        <v>88681490</v>
      </c>
      <c r="K34" s="18">
        <v>55773572</v>
      </c>
      <c r="L34" s="18">
        <v>-50420842</v>
      </c>
      <c r="M34" s="18">
        <v>5352730</v>
      </c>
      <c r="N34" s="18">
        <v>-696252</v>
      </c>
      <c r="O34" s="18">
        <v>-2870463</v>
      </c>
      <c r="P34" s="18">
        <v>1786015</v>
      </c>
    </row>
    <row r="35" spans="1:16" x14ac:dyDescent="0.25">
      <c r="A35" s="16">
        <v>74</v>
      </c>
      <c r="B35" s="17" t="s">
        <v>58</v>
      </c>
      <c r="C35" s="17" t="s">
        <v>161</v>
      </c>
      <c r="D35" s="18">
        <v>44567027</v>
      </c>
      <c r="E35" s="18">
        <v>92557920</v>
      </c>
      <c r="F35" s="18">
        <v>137124947</v>
      </c>
      <c r="G35" s="18">
        <v>12881350</v>
      </c>
      <c r="H35" s="18">
        <v>5380412</v>
      </c>
      <c r="I35" s="18">
        <v>18261762</v>
      </c>
      <c r="J35" s="18">
        <v>118863185</v>
      </c>
      <c r="K35" s="18">
        <v>45956845</v>
      </c>
      <c r="L35" s="18">
        <v>-41576545</v>
      </c>
      <c r="M35" s="18">
        <v>4380300</v>
      </c>
      <c r="N35" s="18">
        <v>0</v>
      </c>
      <c r="O35" s="18">
        <v>2270568</v>
      </c>
      <c r="P35" s="18">
        <v>6650868</v>
      </c>
    </row>
    <row r="36" spans="1:16" x14ac:dyDescent="0.25">
      <c r="A36" s="16">
        <v>75</v>
      </c>
      <c r="B36" s="17" t="s">
        <v>59</v>
      </c>
      <c r="C36" s="17" t="s">
        <v>161</v>
      </c>
      <c r="D36" s="18">
        <v>25852865</v>
      </c>
      <c r="E36" s="18">
        <v>91522817</v>
      </c>
      <c r="F36" s="18">
        <v>117375682</v>
      </c>
      <c r="G36" s="18">
        <v>34414009</v>
      </c>
      <c r="H36" s="18">
        <v>14108465</v>
      </c>
      <c r="I36" s="18">
        <v>48522474</v>
      </c>
      <c r="J36" s="18">
        <v>68853208</v>
      </c>
      <c r="K36" s="18">
        <v>66427816</v>
      </c>
      <c r="L36" s="18">
        <v>-67519925</v>
      </c>
      <c r="M36" s="18">
        <v>-1092109</v>
      </c>
      <c r="N36" s="18">
        <v>118355</v>
      </c>
      <c r="O36" s="18">
        <v>-2153615</v>
      </c>
      <c r="P36" s="18">
        <v>-3127369</v>
      </c>
    </row>
    <row r="37" spans="1:16" x14ac:dyDescent="0.25">
      <c r="A37" s="16">
        <v>76</v>
      </c>
      <c r="B37" s="17" t="s">
        <v>60</v>
      </c>
      <c r="C37" s="17" t="s">
        <v>161</v>
      </c>
      <c r="D37" s="18">
        <v>57461164</v>
      </c>
      <c r="E37" s="18">
        <v>281206247</v>
      </c>
      <c r="F37" s="18">
        <v>338667411</v>
      </c>
      <c r="G37" s="18">
        <v>46842046</v>
      </c>
      <c r="H37" s="18">
        <v>9116448</v>
      </c>
      <c r="I37" s="18">
        <v>55958494</v>
      </c>
      <c r="J37" s="18">
        <v>282708915</v>
      </c>
      <c r="K37" s="18">
        <v>109107872</v>
      </c>
      <c r="L37" s="18">
        <v>-112749539</v>
      </c>
      <c r="M37" s="18">
        <v>-3641667</v>
      </c>
      <c r="N37" s="18">
        <v>911796</v>
      </c>
      <c r="O37" s="18">
        <v>-254182</v>
      </c>
      <c r="P37" s="18">
        <v>-2984053</v>
      </c>
    </row>
    <row r="38" spans="1:16" x14ac:dyDescent="0.25">
      <c r="A38" s="16">
        <v>77</v>
      </c>
      <c r="B38" s="17" t="s">
        <v>61</v>
      </c>
      <c r="C38" s="17" t="s">
        <v>161</v>
      </c>
      <c r="D38" s="18">
        <v>21923430</v>
      </c>
      <c r="E38" s="18">
        <v>56478104</v>
      </c>
      <c r="F38" s="18">
        <v>78401534</v>
      </c>
      <c r="G38" s="18">
        <v>29687903</v>
      </c>
      <c r="H38" s="18">
        <v>11546906</v>
      </c>
      <c r="I38" s="18">
        <v>41234809</v>
      </c>
      <c r="J38" s="18">
        <v>37166725</v>
      </c>
      <c r="K38" s="18">
        <v>30316411</v>
      </c>
      <c r="L38" s="18">
        <v>-32268336</v>
      </c>
      <c r="M38" s="18">
        <v>-1951925</v>
      </c>
      <c r="N38" s="18">
        <v>3936</v>
      </c>
      <c r="O38" s="18">
        <v>-997385</v>
      </c>
      <c r="P38" s="18">
        <v>-2945374</v>
      </c>
    </row>
    <row r="39" spans="1:16" x14ac:dyDescent="0.25">
      <c r="A39" s="16">
        <v>78</v>
      </c>
      <c r="B39" s="17" t="s">
        <v>62</v>
      </c>
      <c r="C39" s="17" t="s">
        <v>161</v>
      </c>
      <c r="D39" s="18">
        <v>55637320</v>
      </c>
      <c r="E39" s="18">
        <v>167768842</v>
      </c>
      <c r="F39" s="18">
        <v>223406162</v>
      </c>
      <c r="G39" s="18">
        <v>24061059</v>
      </c>
      <c r="H39" s="18">
        <v>39245678</v>
      </c>
      <c r="I39" s="18">
        <v>63306737</v>
      </c>
      <c r="J39" s="18">
        <v>160099425</v>
      </c>
      <c r="K39" s="18">
        <v>83966806</v>
      </c>
      <c r="L39" s="18">
        <v>-82609751</v>
      </c>
      <c r="M39" s="18">
        <v>1357055</v>
      </c>
      <c r="N39" s="18">
        <v>-174672</v>
      </c>
      <c r="O39" s="18">
        <v>2339054</v>
      </c>
      <c r="P39" s="18">
        <v>3521437</v>
      </c>
    </row>
    <row r="40" spans="1:16" x14ac:dyDescent="0.25">
      <c r="A40" s="16">
        <v>79</v>
      </c>
      <c r="B40" s="17" t="s">
        <v>63</v>
      </c>
      <c r="C40" s="17" t="s">
        <v>161</v>
      </c>
      <c r="D40" s="18">
        <v>45294376</v>
      </c>
      <c r="E40" s="18">
        <v>41857120</v>
      </c>
      <c r="F40" s="18">
        <v>87151496</v>
      </c>
      <c r="G40" s="18">
        <v>23844677</v>
      </c>
      <c r="H40" s="18">
        <v>678017</v>
      </c>
      <c r="I40" s="18">
        <v>24522694</v>
      </c>
      <c r="J40" s="18">
        <v>62628802</v>
      </c>
      <c r="K40" s="18">
        <v>29446165</v>
      </c>
      <c r="L40" s="18">
        <v>-27458646</v>
      </c>
      <c r="M40" s="18">
        <v>1987519</v>
      </c>
      <c r="N40" s="18">
        <v>0</v>
      </c>
      <c r="O40" s="18">
        <v>1290239</v>
      </c>
      <c r="P40" s="18">
        <v>3277758</v>
      </c>
    </row>
    <row r="41" spans="1:16" x14ac:dyDescent="0.25">
      <c r="A41" s="16">
        <v>80</v>
      </c>
      <c r="B41" s="17" t="s">
        <v>64</v>
      </c>
      <c r="C41" s="17" t="s">
        <v>161</v>
      </c>
      <c r="D41" s="18">
        <v>87752694</v>
      </c>
      <c r="E41" s="18">
        <v>176272252</v>
      </c>
      <c r="F41" s="18">
        <v>264024946</v>
      </c>
      <c r="G41" s="18">
        <v>26719828</v>
      </c>
      <c r="H41" s="18">
        <v>1723714</v>
      </c>
      <c r="I41" s="18">
        <v>28443542</v>
      </c>
      <c r="J41" s="18">
        <v>235581404</v>
      </c>
      <c r="K41" s="18">
        <v>68334212</v>
      </c>
      <c r="L41" s="18">
        <v>-62120996</v>
      </c>
      <c r="M41" s="18">
        <v>6213216</v>
      </c>
      <c r="N41" s="18">
        <v>497187</v>
      </c>
      <c r="O41" s="18">
        <v>7150133</v>
      </c>
      <c r="P41" s="18">
        <v>13860536</v>
      </c>
    </row>
    <row r="42" spans="1:16" x14ac:dyDescent="0.25">
      <c r="A42" s="16">
        <v>81</v>
      </c>
      <c r="B42" s="17" t="s">
        <v>65</v>
      </c>
      <c r="C42" s="17" t="s">
        <v>161</v>
      </c>
      <c r="D42" s="18">
        <v>38800883</v>
      </c>
      <c r="E42" s="18">
        <v>150150652</v>
      </c>
      <c r="F42" s="18">
        <v>188951535</v>
      </c>
      <c r="G42" s="18">
        <v>48995826</v>
      </c>
      <c r="H42" s="18">
        <v>16309406</v>
      </c>
      <c r="I42" s="18">
        <v>65305232</v>
      </c>
      <c r="J42" s="18">
        <v>123646303</v>
      </c>
      <c r="K42" s="18">
        <v>36859036</v>
      </c>
      <c r="L42" s="18">
        <v>-40135543</v>
      </c>
      <c r="M42" s="18">
        <v>-3276507</v>
      </c>
      <c r="N42" s="18">
        <v>2374527</v>
      </c>
      <c r="O42" s="18">
        <v>1717214</v>
      </c>
      <c r="P42" s="18">
        <v>815234</v>
      </c>
    </row>
    <row r="43" spans="1:16" x14ac:dyDescent="0.25">
      <c r="A43" s="16">
        <v>82</v>
      </c>
      <c r="B43" s="17" t="s">
        <v>66</v>
      </c>
      <c r="C43" s="17" t="s">
        <v>161</v>
      </c>
      <c r="D43" s="18">
        <v>23089616</v>
      </c>
      <c r="E43" s="18">
        <v>47285636</v>
      </c>
      <c r="F43" s="18">
        <v>70375252</v>
      </c>
      <c r="G43" s="18">
        <v>9748115</v>
      </c>
      <c r="H43" s="18">
        <v>8838142</v>
      </c>
      <c r="I43" s="18">
        <v>18586257</v>
      </c>
      <c r="J43" s="18">
        <v>51788995</v>
      </c>
      <c r="K43" s="18">
        <v>30350900</v>
      </c>
      <c r="L43" s="18">
        <v>-27853358</v>
      </c>
      <c r="M43" s="18">
        <v>2497542</v>
      </c>
      <c r="N43" s="18">
        <v>1579</v>
      </c>
      <c r="O43" s="18">
        <v>-103435</v>
      </c>
      <c r="P43" s="18">
        <v>2395686</v>
      </c>
    </row>
    <row r="44" spans="1:16" x14ac:dyDescent="0.25">
      <c r="A44" s="16">
        <v>83</v>
      </c>
      <c r="B44" s="17" t="s">
        <v>67</v>
      </c>
      <c r="C44" s="17" t="s">
        <v>161</v>
      </c>
      <c r="D44" s="18">
        <v>5170183</v>
      </c>
      <c r="E44" s="18">
        <v>68423037</v>
      </c>
      <c r="F44" s="18">
        <v>73593220</v>
      </c>
      <c r="G44" s="18">
        <v>6732182</v>
      </c>
      <c r="H44" s="18">
        <v>19974640</v>
      </c>
      <c r="I44" s="18">
        <v>26706822</v>
      </c>
      <c r="J44" s="18">
        <v>46886398</v>
      </c>
      <c r="K44" s="18">
        <v>35898414</v>
      </c>
      <c r="L44" s="18">
        <v>-36151253</v>
      </c>
      <c r="M44" s="18">
        <v>-252839</v>
      </c>
      <c r="N44" s="18">
        <v>-303538</v>
      </c>
      <c r="O44" s="18">
        <v>-528239</v>
      </c>
      <c r="P44" s="18">
        <v>-1084616</v>
      </c>
    </row>
    <row r="45" spans="1:16" x14ac:dyDescent="0.25">
      <c r="A45" s="16">
        <v>84</v>
      </c>
      <c r="B45" s="17" t="s">
        <v>68</v>
      </c>
      <c r="C45" s="17" t="s">
        <v>161</v>
      </c>
      <c r="D45" s="18">
        <v>18815377</v>
      </c>
      <c r="E45" s="18">
        <v>86050690</v>
      </c>
      <c r="F45" s="18">
        <v>104866067</v>
      </c>
      <c r="G45" s="18">
        <v>13900041</v>
      </c>
      <c r="H45" s="18">
        <v>15998860</v>
      </c>
      <c r="I45" s="18">
        <v>29898901</v>
      </c>
      <c r="J45" s="18">
        <v>74967166</v>
      </c>
      <c r="K45" s="18">
        <v>46754722</v>
      </c>
      <c r="L45" s="18">
        <v>-46718030</v>
      </c>
      <c r="M45" s="18">
        <v>36692</v>
      </c>
      <c r="N45" s="18">
        <v>-300745</v>
      </c>
      <c r="O45" s="18">
        <v>1993387</v>
      </c>
      <c r="P45" s="18">
        <v>1729334</v>
      </c>
    </row>
    <row r="46" spans="1:16" x14ac:dyDescent="0.25">
      <c r="A46" s="16">
        <v>85</v>
      </c>
      <c r="B46" s="17" t="s">
        <v>69</v>
      </c>
      <c r="C46" s="17" t="s">
        <v>161</v>
      </c>
      <c r="D46" s="18">
        <v>43357341</v>
      </c>
      <c r="E46" s="18">
        <v>111826843</v>
      </c>
      <c r="F46" s="18">
        <v>155184184</v>
      </c>
      <c r="G46" s="18">
        <v>22249954</v>
      </c>
      <c r="H46" s="18">
        <v>1200430</v>
      </c>
      <c r="I46" s="18">
        <v>23450384</v>
      </c>
      <c r="J46" s="18">
        <v>131733800</v>
      </c>
      <c r="K46" s="18">
        <v>46818766</v>
      </c>
      <c r="L46" s="18">
        <v>-46463338</v>
      </c>
      <c r="M46" s="18">
        <v>355428</v>
      </c>
      <c r="N46" s="18">
        <v>550412</v>
      </c>
      <c r="O46" s="18">
        <v>1697877</v>
      </c>
      <c r="P46" s="18">
        <v>2603717</v>
      </c>
    </row>
    <row r="47" spans="1:16" x14ac:dyDescent="0.25">
      <c r="A47" s="16">
        <v>86</v>
      </c>
      <c r="B47" s="17" t="s">
        <v>70</v>
      </c>
      <c r="C47" s="17" t="s">
        <v>161</v>
      </c>
      <c r="D47" s="18">
        <v>273416996</v>
      </c>
      <c r="E47" s="18">
        <v>605444364</v>
      </c>
      <c r="F47" s="18">
        <v>878861360</v>
      </c>
      <c r="G47" s="18">
        <v>191010187</v>
      </c>
      <c r="H47" s="18">
        <v>80479872</v>
      </c>
      <c r="I47" s="18">
        <v>271490059</v>
      </c>
      <c r="J47" s="18">
        <v>607371301</v>
      </c>
      <c r="K47" s="18">
        <v>422178546</v>
      </c>
      <c r="L47" s="18">
        <v>-406840196</v>
      </c>
      <c r="M47" s="18">
        <v>15338350</v>
      </c>
      <c r="N47" s="18">
        <v>5018271</v>
      </c>
      <c r="O47" s="18">
        <v>15527308</v>
      </c>
      <c r="P47" s="18">
        <v>35883929</v>
      </c>
    </row>
    <row r="48" spans="1:16" x14ac:dyDescent="0.25">
      <c r="A48" s="16">
        <v>87</v>
      </c>
      <c r="B48" s="17" t="s">
        <v>71</v>
      </c>
      <c r="C48" s="17" t="s">
        <v>161</v>
      </c>
      <c r="D48" s="18">
        <v>160985894</v>
      </c>
      <c r="E48" s="18">
        <v>386971959</v>
      </c>
      <c r="F48" s="18">
        <v>547957853</v>
      </c>
      <c r="G48" s="18">
        <v>140038237</v>
      </c>
      <c r="H48" s="18">
        <v>226470938</v>
      </c>
      <c r="I48" s="18">
        <v>366509175</v>
      </c>
      <c r="J48" s="18">
        <v>181448678</v>
      </c>
      <c r="K48" s="18">
        <v>282856996</v>
      </c>
      <c r="L48" s="18">
        <v>-263998874</v>
      </c>
      <c r="M48" s="18">
        <v>18858122</v>
      </c>
      <c r="N48" s="18">
        <v>-5531581</v>
      </c>
      <c r="O48" s="18">
        <v>-3557837</v>
      </c>
      <c r="P48" s="18">
        <v>9768704</v>
      </c>
    </row>
    <row r="49" spans="1:16" x14ac:dyDescent="0.25">
      <c r="A49" s="16">
        <v>88</v>
      </c>
      <c r="B49" s="17" t="s">
        <v>72</v>
      </c>
      <c r="C49" s="17" t="s">
        <v>161</v>
      </c>
      <c r="D49" s="18">
        <v>94023011</v>
      </c>
      <c r="E49" s="18">
        <v>182698856</v>
      </c>
      <c r="F49" s="18">
        <v>276721867</v>
      </c>
      <c r="G49" s="18">
        <v>60816802</v>
      </c>
      <c r="H49" s="18">
        <v>38414998</v>
      </c>
      <c r="I49" s="18">
        <v>99231800</v>
      </c>
      <c r="J49" s="18">
        <v>177490067</v>
      </c>
      <c r="K49" s="18">
        <v>127726441</v>
      </c>
      <c r="L49" s="18">
        <v>-128616924</v>
      </c>
      <c r="M49" s="18">
        <v>-890483</v>
      </c>
      <c r="N49" s="18">
        <v>309342</v>
      </c>
      <c r="O49" s="18">
        <v>2818848</v>
      </c>
      <c r="P49" s="18">
        <v>2237707</v>
      </c>
    </row>
    <row r="50" spans="1:16" x14ac:dyDescent="0.25">
      <c r="A50" s="16">
        <v>89</v>
      </c>
      <c r="B50" s="17" t="s">
        <v>73</v>
      </c>
      <c r="C50" s="17" t="s">
        <v>161</v>
      </c>
      <c r="D50" s="18">
        <v>129990014</v>
      </c>
      <c r="E50" s="18">
        <v>109599235</v>
      </c>
      <c r="F50" s="18">
        <v>239589249</v>
      </c>
      <c r="G50" s="18">
        <v>46242749</v>
      </c>
      <c r="H50" s="18">
        <v>21524636</v>
      </c>
      <c r="I50" s="18">
        <v>67767385</v>
      </c>
      <c r="J50" s="18">
        <v>171821864</v>
      </c>
      <c r="K50" s="18">
        <v>127425784</v>
      </c>
      <c r="L50" s="18">
        <v>-114192442</v>
      </c>
      <c r="M50" s="18">
        <v>13233342</v>
      </c>
      <c r="N50" s="18">
        <v>1149530</v>
      </c>
      <c r="O50" s="18">
        <v>7483763</v>
      </c>
      <c r="P50" s="18">
        <v>21866635</v>
      </c>
    </row>
    <row r="51" spans="1:16" x14ac:dyDescent="0.25">
      <c r="A51" s="16">
        <v>90</v>
      </c>
      <c r="B51" s="17" t="s">
        <v>74</v>
      </c>
      <c r="C51" s="17" t="s">
        <v>161</v>
      </c>
      <c r="D51" s="18">
        <v>48115153</v>
      </c>
      <c r="E51" s="18">
        <v>225859070</v>
      </c>
      <c r="F51" s="18">
        <v>273974223</v>
      </c>
      <c r="G51" s="18">
        <v>40337430</v>
      </c>
      <c r="H51" s="18">
        <v>104919644</v>
      </c>
      <c r="I51" s="18">
        <v>145257074</v>
      </c>
      <c r="J51" s="18">
        <v>128717150</v>
      </c>
      <c r="K51" s="18">
        <v>116460602</v>
      </c>
      <c r="L51" s="18">
        <v>-129306050</v>
      </c>
      <c r="M51" s="18">
        <v>-12845448</v>
      </c>
      <c r="N51" s="18">
        <v>-3732504</v>
      </c>
      <c r="O51" s="18">
        <v>-4431510</v>
      </c>
      <c r="P51" s="18">
        <v>-21009462</v>
      </c>
    </row>
    <row r="52" spans="1:16" x14ac:dyDescent="0.25">
      <c r="A52" s="16">
        <v>91</v>
      </c>
      <c r="B52" s="17" t="s">
        <v>75</v>
      </c>
      <c r="C52" s="17" t="s">
        <v>161</v>
      </c>
      <c r="D52" s="18">
        <v>18562823</v>
      </c>
      <c r="E52" s="18">
        <v>214439301</v>
      </c>
      <c r="F52" s="18">
        <v>233002124</v>
      </c>
      <c r="G52" s="18">
        <v>23281705</v>
      </c>
      <c r="H52" s="18">
        <v>21577487</v>
      </c>
      <c r="I52" s="18">
        <v>44859192</v>
      </c>
      <c r="J52" s="18">
        <v>188142932</v>
      </c>
      <c r="K52" s="18">
        <v>80374964</v>
      </c>
      <c r="L52" s="18">
        <v>-86175003</v>
      </c>
      <c r="M52" s="18">
        <v>-5800039</v>
      </c>
      <c r="N52" s="18">
        <v>457100</v>
      </c>
      <c r="O52" s="18">
        <v>-399011</v>
      </c>
      <c r="P52" s="18">
        <v>-5741950</v>
      </c>
    </row>
    <row r="53" spans="1:16" x14ac:dyDescent="0.25">
      <c r="A53" s="16">
        <v>92</v>
      </c>
      <c r="B53" s="17" t="s">
        <v>76</v>
      </c>
      <c r="C53" s="17" t="s">
        <v>161</v>
      </c>
      <c r="D53" s="18">
        <v>29548454</v>
      </c>
      <c r="E53" s="18">
        <v>107826075</v>
      </c>
      <c r="F53" s="18">
        <v>137374529</v>
      </c>
      <c r="G53" s="18">
        <v>20767277</v>
      </c>
      <c r="H53" s="18">
        <v>24081161</v>
      </c>
      <c r="I53" s="18">
        <v>44848438</v>
      </c>
      <c r="J53" s="18">
        <v>92526090</v>
      </c>
      <c r="K53" s="18">
        <v>64920344</v>
      </c>
      <c r="L53" s="18">
        <v>-62026788</v>
      </c>
      <c r="M53" s="18">
        <v>2893556</v>
      </c>
      <c r="N53" s="18">
        <v>274765</v>
      </c>
      <c r="O53" s="18">
        <v>637348</v>
      </c>
      <c r="P53" s="18">
        <v>3805669</v>
      </c>
    </row>
    <row r="54" spans="1:16" x14ac:dyDescent="0.25">
      <c r="A54" s="16">
        <v>93</v>
      </c>
      <c r="B54" s="17" t="s">
        <v>77</v>
      </c>
      <c r="C54" s="17" t="s">
        <v>161</v>
      </c>
      <c r="D54" s="18">
        <v>26293592</v>
      </c>
      <c r="E54" s="18">
        <v>76553098</v>
      </c>
      <c r="F54" s="18">
        <v>102846690</v>
      </c>
      <c r="G54" s="18">
        <v>26286330</v>
      </c>
      <c r="H54" s="18">
        <v>17108936</v>
      </c>
      <c r="I54" s="18">
        <v>43395266</v>
      </c>
      <c r="J54" s="18">
        <v>59451424</v>
      </c>
      <c r="K54" s="18">
        <v>63864612</v>
      </c>
      <c r="L54" s="18">
        <v>-62249517</v>
      </c>
      <c r="M54" s="18">
        <v>1615095</v>
      </c>
      <c r="N54" s="18">
        <v>-218860</v>
      </c>
      <c r="O54" s="18">
        <v>147992</v>
      </c>
      <c r="P54" s="18">
        <v>1544227</v>
      </c>
    </row>
    <row r="55" spans="1:16" x14ac:dyDescent="0.25">
      <c r="A55" s="16">
        <v>94</v>
      </c>
      <c r="B55" s="17" t="s">
        <v>78</v>
      </c>
      <c r="C55" s="17" t="s">
        <v>161</v>
      </c>
      <c r="D55" s="18">
        <v>24104507</v>
      </c>
      <c r="E55" s="18">
        <v>74508415</v>
      </c>
      <c r="F55" s="18">
        <v>98612922</v>
      </c>
      <c r="G55" s="18">
        <v>16181208</v>
      </c>
      <c r="H55" s="18">
        <v>25019528</v>
      </c>
      <c r="I55" s="18">
        <v>41200736</v>
      </c>
      <c r="J55" s="18">
        <v>57412186</v>
      </c>
      <c r="K55" s="18">
        <v>58488290</v>
      </c>
      <c r="L55" s="18">
        <v>-56172847</v>
      </c>
      <c r="M55" s="18">
        <v>2315443</v>
      </c>
      <c r="N55" s="18">
        <v>-592444</v>
      </c>
      <c r="O55" s="18">
        <v>736094</v>
      </c>
      <c r="P55" s="18">
        <v>2459093</v>
      </c>
    </row>
    <row r="56" spans="1:16" x14ac:dyDescent="0.25">
      <c r="A56" s="16">
        <v>99</v>
      </c>
      <c r="B56" s="17" t="s">
        <v>79</v>
      </c>
      <c r="C56" s="17" t="s">
        <v>162</v>
      </c>
      <c r="D56" s="18">
        <v>1058280</v>
      </c>
      <c r="E56" s="18">
        <v>4843929</v>
      </c>
      <c r="F56" s="18">
        <v>5902209</v>
      </c>
      <c r="G56" s="18">
        <v>400847</v>
      </c>
      <c r="H56" s="18">
        <v>174732</v>
      </c>
      <c r="I56" s="18">
        <v>575579</v>
      </c>
      <c r="J56" s="18">
        <v>5326630</v>
      </c>
      <c r="K56" s="18">
        <v>2876747</v>
      </c>
      <c r="L56" s="18">
        <v>-3036907</v>
      </c>
      <c r="M56" s="18">
        <v>-160160</v>
      </c>
      <c r="N56" s="18">
        <v>190348</v>
      </c>
      <c r="O56" s="18">
        <v>14896</v>
      </c>
      <c r="P56" s="18">
        <v>45084</v>
      </c>
    </row>
    <row r="57" spans="1:16" x14ac:dyDescent="0.25">
      <c r="A57" s="16">
        <v>100</v>
      </c>
      <c r="B57" s="17" t="s">
        <v>80</v>
      </c>
      <c r="C57" s="17" t="s">
        <v>162</v>
      </c>
      <c r="D57" s="18">
        <v>141662420</v>
      </c>
      <c r="E57" s="18">
        <v>146191081</v>
      </c>
      <c r="F57" s="18">
        <v>287853501</v>
      </c>
      <c r="G57" s="18">
        <v>34997358</v>
      </c>
      <c r="H57" s="18">
        <v>30338062</v>
      </c>
      <c r="I57" s="18">
        <v>65335420</v>
      </c>
      <c r="J57" s="18">
        <v>222518081</v>
      </c>
      <c r="K57" s="18">
        <v>146775981</v>
      </c>
      <c r="L57" s="18">
        <v>-118864047</v>
      </c>
      <c r="M57" s="18">
        <v>27911934</v>
      </c>
      <c r="N57" s="18">
        <v>-772786</v>
      </c>
      <c r="O57" s="18">
        <v>8583044</v>
      </c>
      <c r="P57" s="18">
        <v>35722192</v>
      </c>
    </row>
    <row r="58" spans="1:16" x14ac:dyDescent="0.25">
      <c r="A58" s="16">
        <v>101</v>
      </c>
      <c r="B58" s="17" t="s">
        <v>178</v>
      </c>
      <c r="C58" s="17" t="s">
        <v>162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1:16" x14ac:dyDescent="0.25">
      <c r="A59" s="16">
        <v>103</v>
      </c>
      <c r="B59" s="17" t="s">
        <v>81</v>
      </c>
      <c r="C59" s="17" t="s">
        <v>162</v>
      </c>
      <c r="D59" s="18">
        <v>11312569</v>
      </c>
      <c r="E59" s="18">
        <v>5260484</v>
      </c>
      <c r="F59" s="18">
        <v>16573053</v>
      </c>
      <c r="G59" s="18">
        <v>1243943</v>
      </c>
      <c r="H59" s="18">
        <v>1353724</v>
      </c>
      <c r="I59" s="18">
        <v>2597667</v>
      </c>
      <c r="J59" s="18">
        <v>13975386</v>
      </c>
      <c r="K59" s="18">
        <v>7117121</v>
      </c>
      <c r="L59" s="18">
        <v>-7270587</v>
      </c>
      <c r="M59" s="18">
        <v>-153466</v>
      </c>
      <c r="N59" s="18">
        <v>12587</v>
      </c>
      <c r="O59" s="18">
        <v>759609</v>
      </c>
      <c r="P59" s="18">
        <v>618730</v>
      </c>
    </row>
    <row r="60" spans="1:16" x14ac:dyDescent="0.25">
      <c r="A60" s="16">
        <v>104</v>
      </c>
      <c r="B60" s="17" t="s">
        <v>82</v>
      </c>
      <c r="C60" s="17" t="s">
        <v>162</v>
      </c>
      <c r="D60" s="18">
        <v>2939662</v>
      </c>
      <c r="E60" s="18">
        <v>8021675</v>
      </c>
      <c r="F60" s="18">
        <v>10961337</v>
      </c>
      <c r="G60" s="18">
        <v>1726648</v>
      </c>
      <c r="H60" s="18">
        <v>7470961</v>
      </c>
      <c r="I60" s="18">
        <v>9197609</v>
      </c>
      <c r="J60" s="18">
        <v>1763728</v>
      </c>
      <c r="K60" s="18">
        <v>3871899</v>
      </c>
      <c r="L60" s="18">
        <v>-3300251</v>
      </c>
      <c r="M60" s="18">
        <v>571648</v>
      </c>
      <c r="N60" s="18">
        <v>-22176</v>
      </c>
      <c r="O60" s="18">
        <v>-222994</v>
      </c>
      <c r="P60" s="18">
        <v>326478</v>
      </c>
    </row>
    <row r="61" spans="1:16" x14ac:dyDescent="0.25">
      <c r="A61" s="16">
        <v>106</v>
      </c>
      <c r="B61" s="17" t="s">
        <v>83</v>
      </c>
      <c r="C61" s="17" t="s">
        <v>162</v>
      </c>
      <c r="D61" s="18">
        <v>8995647</v>
      </c>
      <c r="E61" s="18">
        <v>2401111</v>
      </c>
      <c r="F61" s="18">
        <v>11396758</v>
      </c>
      <c r="G61" s="18">
        <v>2623720</v>
      </c>
      <c r="H61" s="18">
        <v>906061</v>
      </c>
      <c r="I61" s="18">
        <v>3529781</v>
      </c>
      <c r="J61" s="18">
        <v>7866977</v>
      </c>
      <c r="K61" s="18">
        <v>16897160</v>
      </c>
      <c r="L61" s="18">
        <v>-13559025</v>
      </c>
      <c r="M61" s="18">
        <v>3338135</v>
      </c>
      <c r="N61" s="18">
        <v>-426186</v>
      </c>
      <c r="O61" s="18">
        <v>156166</v>
      </c>
      <c r="P61" s="18">
        <v>3068115</v>
      </c>
    </row>
    <row r="62" spans="1:16" x14ac:dyDescent="0.25">
      <c r="A62" s="16">
        <v>108</v>
      </c>
      <c r="B62" s="17" t="s">
        <v>179</v>
      </c>
      <c r="C62" s="17" t="s">
        <v>162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</row>
    <row r="63" spans="1:16" x14ac:dyDescent="0.25">
      <c r="A63" s="16">
        <v>111</v>
      </c>
      <c r="B63" s="17" t="s">
        <v>84</v>
      </c>
      <c r="C63" s="17" t="s">
        <v>162</v>
      </c>
      <c r="D63" s="18">
        <v>59359686</v>
      </c>
      <c r="E63" s="18">
        <v>392657489</v>
      </c>
      <c r="F63" s="18">
        <v>452017175</v>
      </c>
      <c r="G63" s="18">
        <v>68055152</v>
      </c>
      <c r="H63" s="18">
        <v>145600955</v>
      </c>
      <c r="I63" s="18">
        <v>213656107</v>
      </c>
      <c r="J63" s="18">
        <v>238361068</v>
      </c>
      <c r="K63" s="18">
        <v>277892013</v>
      </c>
      <c r="L63" s="18">
        <v>-263004976</v>
      </c>
      <c r="M63" s="18">
        <v>14887037</v>
      </c>
      <c r="N63" s="18">
        <v>1877497</v>
      </c>
      <c r="O63" s="18">
        <v>3883078</v>
      </c>
      <c r="P63" s="18">
        <v>20647612</v>
      </c>
    </row>
    <row r="64" spans="1:16" x14ac:dyDescent="0.25">
      <c r="A64" s="16">
        <v>113</v>
      </c>
      <c r="B64" s="17" t="s">
        <v>85</v>
      </c>
      <c r="C64" s="17" t="s">
        <v>162</v>
      </c>
      <c r="D64" s="18">
        <v>6766163</v>
      </c>
      <c r="E64" s="18">
        <v>1731549</v>
      </c>
      <c r="F64" s="18">
        <v>8497712</v>
      </c>
      <c r="G64" s="18">
        <v>7585865</v>
      </c>
      <c r="H64" s="18">
        <v>3965084</v>
      </c>
      <c r="I64" s="18">
        <v>11550949</v>
      </c>
      <c r="J64" s="18">
        <v>-3053237</v>
      </c>
      <c r="K64" s="18">
        <v>4406165</v>
      </c>
      <c r="L64" s="18">
        <v>-6242109</v>
      </c>
      <c r="M64" s="18">
        <v>-1835944</v>
      </c>
      <c r="N64" s="18">
        <v>-48320</v>
      </c>
      <c r="O64" s="18">
        <v>-48289</v>
      </c>
      <c r="P64" s="18">
        <v>-1932553</v>
      </c>
    </row>
    <row r="65" spans="1:16" x14ac:dyDescent="0.25">
      <c r="A65" s="16">
        <v>116</v>
      </c>
      <c r="B65" s="17" t="s">
        <v>86</v>
      </c>
      <c r="C65" s="17" t="s">
        <v>162</v>
      </c>
      <c r="D65" s="18">
        <v>36802615</v>
      </c>
      <c r="E65" s="18">
        <v>45184253</v>
      </c>
      <c r="F65" s="18">
        <v>81986868</v>
      </c>
      <c r="G65" s="18">
        <v>9987297</v>
      </c>
      <c r="H65" s="18">
        <v>21379914</v>
      </c>
      <c r="I65" s="18">
        <v>31367211</v>
      </c>
      <c r="J65" s="18">
        <v>50619657</v>
      </c>
      <c r="K65" s="18">
        <v>57597285</v>
      </c>
      <c r="L65" s="18">
        <v>-40503556</v>
      </c>
      <c r="M65" s="18">
        <v>17093729</v>
      </c>
      <c r="N65" s="18">
        <v>-58977</v>
      </c>
      <c r="O65" s="18">
        <v>-1265287</v>
      </c>
      <c r="P65" s="18">
        <v>15769465</v>
      </c>
    </row>
    <row r="66" spans="1:16" x14ac:dyDescent="0.25">
      <c r="A66" s="16">
        <v>117</v>
      </c>
      <c r="B66" s="17" t="s">
        <v>87</v>
      </c>
      <c r="C66" s="17" t="s">
        <v>162</v>
      </c>
      <c r="D66" s="18">
        <v>31375482</v>
      </c>
      <c r="E66" s="18">
        <v>15066585</v>
      </c>
      <c r="F66" s="18">
        <v>46442067</v>
      </c>
      <c r="G66" s="18">
        <v>27015517</v>
      </c>
      <c r="H66" s="18">
        <v>7488396</v>
      </c>
      <c r="I66" s="18">
        <v>34503913</v>
      </c>
      <c r="J66" s="18">
        <v>11938154</v>
      </c>
      <c r="K66" s="18">
        <v>33561900</v>
      </c>
      <c r="L66" s="18">
        <v>-26990495</v>
      </c>
      <c r="M66" s="18">
        <v>6571405</v>
      </c>
      <c r="N66" s="18">
        <v>-1818926</v>
      </c>
      <c r="O66" s="18">
        <v>606578</v>
      </c>
      <c r="P66" s="18">
        <v>5359057</v>
      </c>
    </row>
    <row r="67" spans="1:16" x14ac:dyDescent="0.25">
      <c r="A67" s="16">
        <v>120</v>
      </c>
      <c r="B67" s="17" t="s">
        <v>88</v>
      </c>
      <c r="C67" s="17" t="s">
        <v>162</v>
      </c>
      <c r="D67" s="18">
        <v>584936</v>
      </c>
      <c r="E67" s="18">
        <v>4329793</v>
      </c>
      <c r="F67" s="18">
        <v>4914729</v>
      </c>
      <c r="G67" s="18">
        <v>661472</v>
      </c>
      <c r="H67" s="18">
        <v>701748</v>
      </c>
      <c r="I67" s="18">
        <v>1363219</v>
      </c>
      <c r="J67" s="18">
        <v>3551509</v>
      </c>
      <c r="K67" s="18">
        <v>3195978</v>
      </c>
      <c r="L67" s="18">
        <v>-2285702</v>
      </c>
      <c r="M67" s="18">
        <v>910276</v>
      </c>
      <c r="N67" s="18">
        <v>-266033</v>
      </c>
      <c r="O67" s="18">
        <v>28986</v>
      </c>
      <c r="P67" s="18">
        <v>673229</v>
      </c>
    </row>
    <row r="68" spans="1:16" x14ac:dyDescent="0.25">
      <c r="A68" s="16">
        <v>123</v>
      </c>
      <c r="B68" s="17" t="s">
        <v>89</v>
      </c>
      <c r="C68" s="17" t="s">
        <v>162</v>
      </c>
      <c r="D68" s="18">
        <v>12339360</v>
      </c>
      <c r="E68" s="18">
        <v>33432382</v>
      </c>
      <c r="F68" s="18">
        <v>45771742</v>
      </c>
      <c r="G68" s="18">
        <v>8526249</v>
      </c>
      <c r="H68" s="18">
        <v>14923387</v>
      </c>
      <c r="I68" s="18">
        <v>23449636</v>
      </c>
      <c r="J68" s="18">
        <v>22322106</v>
      </c>
      <c r="K68" s="18">
        <v>33456461</v>
      </c>
      <c r="L68" s="18">
        <v>-29340209</v>
      </c>
      <c r="M68" s="18">
        <v>4116252</v>
      </c>
      <c r="N68" s="18">
        <v>-1040347</v>
      </c>
      <c r="O68" s="18">
        <v>-462688</v>
      </c>
      <c r="P68" s="18">
        <v>2613217</v>
      </c>
    </row>
    <row r="69" spans="1:16" x14ac:dyDescent="0.25">
      <c r="A69" s="16">
        <v>129</v>
      </c>
      <c r="B69" s="17" t="s">
        <v>90</v>
      </c>
      <c r="C69" s="17" t="s">
        <v>162</v>
      </c>
      <c r="D69" s="18">
        <v>3077933</v>
      </c>
      <c r="E69" s="18">
        <v>4033116</v>
      </c>
      <c r="F69" s="18">
        <v>7111049</v>
      </c>
      <c r="G69" s="18">
        <v>1330233</v>
      </c>
      <c r="H69" s="18">
        <v>2537182</v>
      </c>
      <c r="I69" s="18">
        <v>3867415</v>
      </c>
      <c r="J69" s="18">
        <v>3243634</v>
      </c>
      <c r="K69" s="18">
        <v>4233931</v>
      </c>
      <c r="L69" s="18">
        <v>-3971607</v>
      </c>
      <c r="M69" s="18">
        <v>262324</v>
      </c>
      <c r="N69" s="18">
        <v>-17779</v>
      </c>
      <c r="O69" s="18">
        <v>107826</v>
      </c>
      <c r="P69" s="18">
        <v>352371</v>
      </c>
    </row>
    <row r="70" spans="1:16" x14ac:dyDescent="0.25">
      <c r="A70" s="16">
        <v>132</v>
      </c>
      <c r="B70" s="17" t="s">
        <v>91</v>
      </c>
      <c r="C70" s="17" t="s">
        <v>162</v>
      </c>
      <c r="D70" s="18">
        <v>742548</v>
      </c>
      <c r="E70" s="18">
        <v>933561</v>
      </c>
      <c r="F70" s="18">
        <v>1676109</v>
      </c>
      <c r="G70" s="18">
        <v>145949</v>
      </c>
      <c r="H70" s="18">
        <v>208254</v>
      </c>
      <c r="I70" s="18">
        <v>354203</v>
      </c>
      <c r="J70" s="18">
        <v>1321906</v>
      </c>
      <c r="K70" s="18">
        <v>1612974</v>
      </c>
      <c r="L70" s="18">
        <v>-2066512</v>
      </c>
      <c r="M70" s="18">
        <v>-453538</v>
      </c>
      <c r="N70" s="18">
        <v>166104</v>
      </c>
      <c r="O70" s="18">
        <v>1920</v>
      </c>
      <c r="P70" s="18">
        <v>-285514</v>
      </c>
    </row>
    <row r="71" spans="1:16" x14ac:dyDescent="0.25">
      <c r="A71" s="16">
        <v>137</v>
      </c>
      <c r="B71" s="17" t="s">
        <v>92</v>
      </c>
      <c r="C71" s="17" t="s">
        <v>162</v>
      </c>
      <c r="D71" s="18">
        <v>1612459</v>
      </c>
      <c r="E71" s="18">
        <v>1165071</v>
      </c>
      <c r="F71" s="18">
        <v>2777530</v>
      </c>
      <c r="G71" s="18">
        <v>1437016</v>
      </c>
      <c r="H71" s="18">
        <v>522612</v>
      </c>
      <c r="I71" s="18">
        <v>1959628</v>
      </c>
      <c r="J71" s="18">
        <v>817902</v>
      </c>
      <c r="K71" s="18">
        <v>1647242</v>
      </c>
      <c r="L71" s="18">
        <v>-1400145</v>
      </c>
      <c r="M71" s="18">
        <v>247097</v>
      </c>
      <c r="N71" s="18">
        <v>-70206</v>
      </c>
      <c r="O71" s="18">
        <v>-44092</v>
      </c>
      <c r="P71" s="18">
        <v>132799</v>
      </c>
    </row>
    <row r="72" spans="1:16" x14ac:dyDescent="0.25">
      <c r="A72" s="16">
        <v>139</v>
      </c>
      <c r="B72" s="17" t="s">
        <v>93</v>
      </c>
      <c r="C72" s="17" t="s">
        <v>162</v>
      </c>
      <c r="D72" s="18">
        <v>6904047</v>
      </c>
      <c r="E72" s="18">
        <v>29705384</v>
      </c>
      <c r="F72" s="18">
        <v>36609431</v>
      </c>
      <c r="G72" s="18">
        <v>5498831</v>
      </c>
      <c r="H72" s="18">
        <v>4465649</v>
      </c>
      <c r="I72" s="18">
        <v>9964480</v>
      </c>
      <c r="J72" s="18">
        <v>26644951</v>
      </c>
      <c r="K72" s="18">
        <v>15103053</v>
      </c>
      <c r="L72" s="18">
        <v>-13489755</v>
      </c>
      <c r="M72" s="18">
        <v>1613298</v>
      </c>
      <c r="N72" s="18">
        <v>-282028</v>
      </c>
      <c r="O72" s="18">
        <v>80368</v>
      </c>
      <c r="P72" s="18">
        <v>1411638</v>
      </c>
    </row>
    <row r="73" spans="1:16" x14ac:dyDescent="0.25">
      <c r="A73" s="16">
        <v>143</v>
      </c>
      <c r="B73" s="17" t="s">
        <v>94</v>
      </c>
      <c r="C73" s="17" t="s">
        <v>162</v>
      </c>
      <c r="D73" s="18">
        <v>104406454</v>
      </c>
      <c r="E73" s="18">
        <v>155790324</v>
      </c>
      <c r="F73" s="18">
        <v>260196778</v>
      </c>
      <c r="G73" s="18">
        <v>45717110</v>
      </c>
      <c r="H73" s="18">
        <v>73256061</v>
      </c>
      <c r="I73" s="18">
        <v>118973171</v>
      </c>
      <c r="J73" s="18">
        <v>141223607</v>
      </c>
      <c r="K73" s="18">
        <v>179684857</v>
      </c>
      <c r="L73" s="18">
        <v>-151821706</v>
      </c>
      <c r="M73" s="18">
        <v>27863151</v>
      </c>
      <c r="N73" s="18">
        <v>-6486511</v>
      </c>
      <c r="O73" s="18">
        <v>3914639</v>
      </c>
      <c r="P73" s="18">
        <v>25291279</v>
      </c>
    </row>
    <row r="74" spans="1:16" x14ac:dyDescent="0.25">
      <c r="A74" s="16">
        <v>144</v>
      </c>
      <c r="B74" s="17" t="s">
        <v>95</v>
      </c>
      <c r="C74" s="17" t="s">
        <v>162</v>
      </c>
      <c r="D74" s="18">
        <v>7592375</v>
      </c>
      <c r="E74" s="18">
        <v>17934682</v>
      </c>
      <c r="F74" s="18">
        <v>25527057</v>
      </c>
      <c r="G74" s="18">
        <v>4964630</v>
      </c>
      <c r="H74" s="18">
        <v>6348208</v>
      </c>
      <c r="I74" s="18">
        <v>11312838</v>
      </c>
      <c r="J74" s="18">
        <v>14214219</v>
      </c>
      <c r="K74" s="18">
        <v>13505971</v>
      </c>
      <c r="L74" s="18">
        <v>-11241586</v>
      </c>
      <c r="M74" s="18">
        <v>2264385</v>
      </c>
      <c r="N74" s="18">
        <v>-176849</v>
      </c>
      <c r="O74" s="18">
        <v>-41353</v>
      </c>
      <c r="P74" s="18">
        <v>2046183</v>
      </c>
    </row>
    <row r="75" spans="1:16" x14ac:dyDescent="0.25">
      <c r="A75" s="16">
        <v>152</v>
      </c>
      <c r="B75" s="17" t="s">
        <v>96</v>
      </c>
      <c r="C75" s="17" t="s">
        <v>162</v>
      </c>
      <c r="D75" s="18">
        <v>12574040</v>
      </c>
      <c r="E75" s="18">
        <v>8397424</v>
      </c>
      <c r="F75" s="18">
        <v>20971464</v>
      </c>
      <c r="G75" s="18">
        <v>7924020</v>
      </c>
      <c r="H75" s="18">
        <v>4246625</v>
      </c>
      <c r="I75" s="18">
        <v>12170645</v>
      </c>
      <c r="J75" s="18">
        <v>8800819</v>
      </c>
      <c r="K75" s="18">
        <v>40049140</v>
      </c>
      <c r="L75" s="18">
        <v>-35527480</v>
      </c>
      <c r="M75" s="18">
        <v>4521660</v>
      </c>
      <c r="N75" s="18">
        <v>-1246583</v>
      </c>
      <c r="O75" s="18">
        <v>76152</v>
      </c>
      <c r="P75" s="18">
        <v>3351229</v>
      </c>
    </row>
    <row r="76" spans="1:16" x14ac:dyDescent="0.25">
      <c r="A76" s="16">
        <v>155</v>
      </c>
      <c r="B76" s="17" t="s">
        <v>97</v>
      </c>
      <c r="C76" s="17" t="s">
        <v>163</v>
      </c>
      <c r="D76" s="18">
        <v>7291131</v>
      </c>
      <c r="E76" s="18">
        <v>26310384</v>
      </c>
      <c r="F76" s="18">
        <v>33601515</v>
      </c>
      <c r="G76" s="18">
        <v>6274864</v>
      </c>
      <c r="H76" s="18">
        <v>11876209</v>
      </c>
      <c r="I76" s="18">
        <v>18151073</v>
      </c>
      <c r="J76" s="18">
        <v>15450442</v>
      </c>
      <c r="K76" s="18">
        <v>7129618</v>
      </c>
      <c r="L76" s="18">
        <v>-6635811</v>
      </c>
      <c r="M76" s="18">
        <v>493807</v>
      </c>
      <c r="N76" s="18">
        <v>42398</v>
      </c>
      <c r="O76" s="18">
        <v>-205576</v>
      </c>
      <c r="P76" s="18">
        <v>330629</v>
      </c>
    </row>
    <row r="77" spans="1:16" x14ac:dyDescent="0.25">
      <c r="A77" s="16">
        <v>162</v>
      </c>
      <c r="B77" s="17" t="s">
        <v>98</v>
      </c>
      <c r="C77" s="17" t="s">
        <v>163</v>
      </c>
      <c r="D77" s="18">
        <v>1750114</v>
      </c>
      <c r="E77" s="18">
        <v>266971</v>
      </c>
      <c r="F77" s="18">
        <v>2017085</v>
      </c>
      <c r="G77" s="18">
        <v>2030936</v>
      </c>
      <c r="H77" s="18">
        <v>3258</v>
      </c>
      <c r="I77" s="18">
        <v>2034194</v>
      </c>
      <c r="J77" s="18">
        <v>-17109</v>
      </c>
      <c r="K77" s="18">
        <v>2103668</v>
      </c>
      <c r="L77" s="18">
        <v>-2071257</v>
      </c>
      <c r="M77" s="18">
        <v>32411</v>
      </c>
      <c r="N77" s="18">
        <v>-105484</v>
      </c>
      <c r="O77" s="18">
        <v>23332</v>
      </c>
      <c r="P77" s="18">
        <v>-49741</v>
      </c>
    </row>
    <row r="78" spans="1:16" x14ac:dyDescent="0.25">
      <c r="A78" s="16">
        <v>171</v>
      </c>
      <c r="B78" s="17" t="s">
        <v>99</v>
      </c>
      <c r="C78" s="17" t="s">
        <v>163</v>
      </c>
      <c r="D78" s="18">
        <v>1205788</v>
      </c>
      <c r="E78" s="18">
        <v>771833</v>
      </c>
      <c r="F78" s="18">
        <v>1977621</v>
      </c>
      <c r="G78" s="18">
        <v>1186054</v>
      </c>
      <c r="H78" s="18">
        <v>0</v>
      </c>
      <c r="I78" s="18">
        <v>1186054</v>
      </c>
      <c r="J78" s="18">
        <v>791567</v>
      </c>
      <c r="K78" s="18">
        <v>1769210</v>
      </c>
      <c r="L78" s="18">
        <v>-2014796</v>
      </c>
      <c r="M78" s="18">
        <v>-245586</v>
      </c>
      <c r="N78" s="18">
        <v>206375</v>
      </c>
      <c r="O78" s="18">
        <v>-11585</v>
      </c>
      <c r="P78" s="18">
        <v>-50796</v>
      </c>
    </row>
    <row r="79" spans="1:16" x14ac:dyDescent="0.25">
      <c r="A79" s="16">
        <v>176</v>
      </c>
      <c r="B79" s="17" t="s">
        <v>100</v>
      </c>
      <c r="C79" s="17" t="s">
        <v>163</v>
      </c>
      <c r="D79" s="18">
        <v>3759375</v>
      </c>
      <c r="E79" s="18">
        <v>12114559</v>
      </c>
      <c r="F79" s="18">
        <v>15873934</v>
      </c>
      <c r="G79" s="18">
        <v>2876703</v>
      </c>
      <c r="H79" s="18">
        <v>3509848</v>
      </c>
      <c r="I79" s="18">
        <v>6386551</v>
      </c>
      <c r="J79" s="18">
        <v>9487383</v>
      </c>
      <c r="K79" s="18">
        <v>3829287</v>
      </c>
      <c r="L79" s="18">
        <v>-3143921</v>
      </c>
      <c r="M79" s="18">
        <v>685366</v>
      </c>
      <c r="N79" s="18">
        <v>-135474</v>
      </c>
      <c r="O79" s="18">
        <v>-277963</v>
      </c>
      <c r="P79" s="18">
        <v>271929</v>
      </c>
    </row>
    <row r="80" spans="1:16" x14ac:dyDescent="0.25">
      <c r="A80" s="16">
        <v>193</v>
      </c>
      <c r="B80" s="17" t="s">
        <v>101</v>
      </c>
      <c r="C80" s="17" t="s">
        <v>163</v>
      </c>
      <c r="D80" s="18">
        <v>1728070</v>
      </c>
      <c r="E80" s="18">
        <v>489850</v>
      </c>
      <c r="F80" s="18">
        <v>2217920</v>
      </c>
      <c r="G80" s="18">
        <v>592635</v>
      </c>
      <c r="H80" s="18">
        <v>0</v>
      </c>
      <c r="I80" s="18">
        <v>592635</v>
      </c>
      <c r="J80" s="18">
        <v>1625285</v>
      </c>
      <c r="K80" s="18">
        <v>2038709</v>
      </c>
      <c r="L80" s="18">
        <v>-2107018</v>
      </c>
      <c r="M80" s="18">
        <v>-68309</v>
      </c>
      <c r="N80" s="18">
        <v>-5956</v>
      </c>
      <c r="O80" s="18">
        <v>80401</v>
      </c>
      <c r="P80" s="18">
        <v>6136</v>
      </c>
    </row>
    <row r="81" spans="1:16" x14ac:dyDescent="0.25">
      <c r="A81" s="16">
        <v>214</v>
      </c>
      <c r="B81" s="17" t="s">
        <v>102</v>
      </c>
      <c r="C81" s="17" t="s">
        <v>163</v>
      </c>
      <c r="D81" s="18">
        <v>1064874</v>
      </c>
      <c r="E81" s="18">
        <v>90741</v>
      </c>
      <c r="F81" s="18">
        <v>1155615</v>
      </c>
      <c r="G81" s="18">
        <v>1243464</v>
      </c>
      <c r="H81" s="18">
        <v>0</v>
      </c>
      <c r="I81" s="18">
        <v>1243464</v>
      </c>
      <c r="J81" s="18">
        <v>-87849</v>
      </c>
      <c r="K81" s="18">
        <v>1026253</v>
      </c>
      <c r="L81" s="18">
        <v>-1123553</v>
      </c>
      <c r="M81" s="18">
        <v>-97300</v>
      </c>
      <c r="N81" s="18">
        <v>0</v>
      </c>
      <c r="O81" s="18">
        <v>0</v>
      </c>
      <c r="P81" s="18">
        <v>-97301</v>
      </c>
    </row>
    <row r="82" spans="1:16" x14ac:dyDescent="0.25">
      <c r="A82" s="16">
        <v>218</v>
      </c>
      <c r="B82" s="17" t="s">
        <v>103</v>
      </c>
      <c r="C82" s="17" t="s">
        <v>163</v>
      </c>
      <c r="D82" s="18">
        <v>4408802</v>
      </c>
      <c r="E82" s="18">
        <v>31019337</v>
      </c>
      <c r="F82" s="18">
        <v>35428139</v>
      </c>
      <c r="G82" s="18">
        <v>11977494</v>
      </c>
      <c r="H82" s="18">
        <v>8233052</v>
      </c>
      <c r="I82" s="18">
        <v>20210546</v>
      </c>
      <c r="J82" s="18">
        <v>15217593</v>
      </c>
      <c r="K82" s="18">
        <v>13662651</v>
      </c>
      <c r="L82" s="18">
        <v>-12556740</v>
      </c>
      <c r="M82" s="18">
        <v>1105911</v>
      </c>
      <c r="N82" s="18">
        <v>-234469</v>
      </c>
      <c r="O82" s="18">
        <v>-119270</v>
      </c>
      <c r="P82" s="18">
        <v>752172</v>
      </c>
    </row>
    <row r="83" spans="1:16" x14ac:dyDescent="0.25">
      <c r="A83" s="16">
        <v>236</v>
      </c>
      <c r="B83" s="17" t="s">
        <v>104</v>
      </c>
      <c r="C83" s="17" t="s">
        <v>163</v>
      </c>
      <c r="D83" s="18">
        <v>18148</v>
      </c>
      <c r="E83" s="18">
        <v>2111</v>
      </c>
      <c r="F83" s="18">
        <v>20259</v>
      </c>
      <c r="G83" s="18">
        <v>1102</v>
      </c>
      <c r="H83" s="18">
        <v>0</v>
      </c>
      <c r="I83" s="18">
        <v>1102</v>
      </c>
      <c r="J83" s="18">
        <v>19157</v>
      </c>
      <c r="K83" s="18">
        <v>115667</v>
      </c>
      <c r="L83" s="18">
        <v>-64204</v>
      </c>
      <c r="M83" s="18">
        <v>51463</v>
      </c>
      <c r="N83" s="18">
        <v>-420</v>
      </c>
      <c r="O83" s="18">
        <v>0</v>
      </c>
      <c r="P83" s="18">
        <v>51043</v>
      </c>
    </row>
    <row r="84" spans="1:16" x14ac:dyDescent="0.25">
      <c r="A84" s="16">
        <v>241</v>
      </c>
      <c r="B84" s="17" t="s">
        <v>105</v>
      </c>
      <c r="C84" s="17" t="s">
        <v>163</v>
      </c>
      <c r="D84" s="18">
        <v>35323</v>
      </c>
      <c r="E84" s="18">
        <v>113508</v>
      </c>
      <c r="F84" s="18">
        <v>148831</v>
      </c>
      <c r="G84" s="18">
        <v>192517</v>
      </c>
      <c r="H84" s="18">
        <v>0</v>
      </c>
      <c r="I84" s="18">
        <v>192517</v>
      </c>
      <c r="J84" s="18">
        <v>-43686</v>
      </c>
      <c r="K84" s="18">
        <v>405825</v>
      </c>
      <c r="L84" s="18">
        <v>-383203</v>
      </c>
      <c r="M84" s="18">
        <v>22622</v>
      </c>
      <c r="N84" s="18">
        <v>4950</v>
      </c>
      <c r="O84" s="18">
        <v>-6</v>
      </c>
      <c r="P84" s="18">
        <v>27566</v>
      </c>
    </row>
    <row r="85" spans="1:16" x14ac:dyDescent="0.25">
      <c r="A85" s="16">
        <v>257</v>
      </c>
      <c r="B85" s="17" t="s">
        <v>106</v>
      </c>
      <c r="C85" s="17" t="s">
        <v>163</v>
      </c>
      <c r="D85" s="18">
        <v>707533</v>
      </c>
      <c r="E85" s="18">
        <v>196403</v>
      </c>
      <c r="F85" s="18">
        <v>903936</v>
      </c>
      <c r="G85" s="18">
        <v>432023</v>
      </c>
      <c r="H85" s="18">
        <v>316057</v>
      </c>
      <c r="I85" s="18">
        <v>748080</v>
      </c>
      <c r="J85" s="18">
        <v>155856</v>
      </c>
      <c r="K85" s="18">
        <v>1731060</v>
      </c>
      <c r="L85" s="18">
        <v>-1603213</v>
      </c>
      <c r="M85" s="18">
        <v>127847</v>
      </c>
      <c r="N85" s="18">
        <v>-15106</v>
      </c>
      <c r="O85" s="18">
        <v>28602</v>
      </c>
      <c r="P85" s="18">
        <v>141343</v>
      </c>
    </row>
    <row r="86" spans="1:16" x14ac:dyDescent="0.25">
      <c r="A86" s="16">
        <v>260</v>
      </c>
      <c r="B86" s="17" t="s">
        <v>107</v>
      </c>
      <c r="C86" s="17" t="s">
        <v>163</v>
      </c>
      <c r="D86" s="18">
        <v>43859850</v>
      </c>
      <c r="E86" s="18">
        <v>41759604</v>
      </c>
      <c r="F86" s="18">
        <v>85619454</v>
      </c>
      <c r="G86" s="18">
        <v>14906012</v>
      </c>
      <c r="H86" s="18">
        <v>30572070</v>
      </c>
      <c r="I86" s="18">
        <v>45478082</v>
      </c>
      <c r="J86" s="18">
        <v>40141372</v>
      </c>
      <c r="K86" s="18">
        <v>72527967</v>
      </c>
      <c r="L86" s="18">
        <v>-59161799</v>
      </c>
      <c r="M86" s="18">
        <v>13366168</v>
      </c>
      <c r="N86" s="18">
        <v>-25543</v>
      </c>
      <c r="O86" s="18">
        <v>-2245440</v>
      </c>
      <c r="P86" s="18">
        <v>11095185</v>
      </c>
    </row>
    <row r="87" spans="1:16" x14ac:dyDescent="0.25">
      <c r="A87" s="16">
        <v>312</v>
      </c>
      <c r="B87" s="17" t="s">
        <v>108</v>
      </c>
      <c r="C87" s="17" t="s">
        <v>163</v>
      </c>
      <c r="D87" s="18">
        <v>1128597</v>
      </c>
      <c r="E87" s="18">
        <v>416465</v>
      </c>
      <c r="F87" s="18">
        <v>1545062</v>
      </c>
      <c r="G87" s="18">
        <v>319380</v>
      </c>
      <c r="H87" s="18">
        <v>274473</v>
      </c>
      <c r="I87" s="18">
        <v>593853</v>
      </c>
      <c r="J87" s="18">
        <v>951208</v>
      </c>
      <c r="K87" s="18">
        <v>2462021</v>
      </c>
      <c r="L87" s="18">
        <v>-2064604</v>
      </c>
      <c r="M87" s="18">
        <v>397417</v>
      </c>
      <c r="N87" s="18">
        <v>8803</v>
      </c>
      <c r="O87" s="18">
        <v>-6082</v>
      </c>
      <c r="P87" s="18">
        <v>400138</v>
      </c>
    </row>
    <row r="88" spans="1:16" x14ac:dyDescent="0.25">
      <c r="A88" s="16">
        <v>319</v>
      </c>
      <c r="B88" s="17" t="s">
        <v>109</v>
      </c>
      <c r="C88" s="17" t="s">
        <v>163</v>
      </c>
      <c r="D88" s="18">
        <v>186293</v>
      </c>
      <c r="E88" s="18">
        <v>127931</v>
      </c>
      <c r="F88" s="18">
        <v>314224</v>
      </c>
      <c r="G88" s="18">
        <v>16793</v>
      </c>
      <c r="H88" s="18">
        <v>0</v>
      </c>
      <c r="I88" s="18">
        <v>16793</v>
      </c>
      <c r="J88" s="18">
        <v>297431</v>
      </c>
      <c r="K88" s="18">
        <v>95646</v>
      </c>
      <c r="L88" s="18">
        <v>-165217</v>
      </c>
      <c r="M88" s="18">
        <v>-69571</v>
      </c>
      <c r="N88" s="18">
        <v>0</v>
      </c>
      <c r="O88" s="18">
        <v>0</v>
      </c>
      <c r="P88" s="18">
        <v>-69571</v>
      </c>
    </row>
    <row r="89" spans="1:16" x14ac:dyDescent="0.25">
      <c r="A89" s="16">
        <v>328</v>
      </c>
      <c r="B89" s="17" t="s">
        <v>110</v>
      </c>
      <c r="C89" s="17" t="s">
        <v>162</v>
      </c>
      <c r="D89" s="18">
        <v>472767</v>
      </c>
      <c r="E89" s="18">
        <v>0</v>
      </c>
      <c r="F89" s="18">
        <v>472767</v>
      </c>
      <c r="G89" s="18">
        <v>7423</v>
      </c>
      <c r="H89" s="18">
        <v>0</v>
      </c>
      <c r="I89" s="18">
        <v>7423</v>
      </c>
      <c r="J89" s="18">
        <v>465344</v>
      </c>
      <c r="K89" s="18">
        <v>182520</v>
      </c>
      <c r="L89" s="18">
        <v>-210560</v>
      </c>
      <c r="M89" s="18">
        <v>-28040</v>
      </c>
      <c r="N89" s="18">
        <v>-147</v>
      </c>
      <c r="O89" s="18">
        <v>-287</v>
      </c>
      <c r="P89" s="18">
        <v>-28474</v>
      </c>
    </row>
    <row r="90" spans="1:16" x14ac:dyDescent="0.25">
      <c r="A90" s="16">
        <v>331</v>
      </c>
      <c r="B90" s="17" t="s">
        <v>111</v>
      </c>
      <c r="C90" s="17" t="s">
        <v>163</v>
      </c>
      <c r="D90" s="18">
        <v>486060</v>
      </c>
      <c r="E90" s="18">
        <v>1389930</v>
      </c>
      <c r="F90" s="18">
        <v>1875990</v>
      </c>
      <c r="G90" s="18">
        <v>214890</v>
      </c>
      <c r="H90" s="18">
        <v>128103</v>
      </c>
      <c r="I90" s="18">
        <v>342993</v>
      </c>
      <c r="J90" s="18">
        <v>1532997</v>
      </c>
      <c r="K90" s="18">
        <v>468984</v>
      </c>
      <c r="L90" s="18">
        <v>-462849</v>
      </c>
      <c r="M90" s="18">
        <v>6135</v>
      </c>
      <c r="N90" s="18">
        <v>-7049</v>
      </c>
      <c r="O90" s="18">
        <v>-2602</v>
      </c>
      <c r="P90" s="18">
        <v>-3516</v>
      </c>
    </row>
    <row r="91" spans="1:16" x14ac:dyDescent="0.25">
      <c r="A91" s="16">
        <v>367</v>
      </c>
      <c r="B91" s="17" t="s">
        <v>112</v>
      </c>
      <c r="C91" s="17" t="s">
        <v>162</v>
      </c>
      <c r="D91" s="18">
        <v>3344314</v>
      </c>
      <c r="E91" s="18">
        <v>18988563</v>
      </c>
      <c r="F91" s="18">
        <v>22332877</v>
      </c>
      <c r="G91" s="18">
        <v>1501824</v>
      </c>
      <c r="H91" s="18">
        <v>7300941</v>
      </c>
      <c r="I91" s="18">
        <v>8802765</v>
      </c>
      <c r="J91" s="18">
        <v>13530112</v>
      </c>
      <c r="K91" s="18">
        <v>12853016</v>
      </c>
      <c r="L91" s="18">
        <v>-11285034</v>
      </c>
      <c r="M91" s="18">
        <v>1567982</v>
      </c>
      <c r="N91" s="18">
        <v>-180476</v>
      </c>
      <c r="O91" s="18">
        <v>-193275</v>
      </c>
      <c r="P91" s="18">
        <v>1194231</v>
      </c>
    </row>
    <row r="92" spans="1:16" x14ac:dyDescent="0.25">
      <c r="A92" s="16">
        <v>382</v>
      </c>
      <c r="B92" s="17" t="s">
        <v>113</v>
      </c>
      <c r="C92" s="17" t="s">
        <v>162</v>
      </c>
      <c r="D92" s="18">
        <v>157943</v>
      </c>
      <c r="E92" s="18">
        <v>252570</v>
      </c>
      <c r="F92" s="18">
        <v>410513</v>
      </c>
      <c r="G92" s="18">
        <v>102509</v>
      </c>
      <c r="H92" s="18">
        <v>227446</v>
      </c>
      <c r="I92" s="18">
        <v>329955</v>
      </c>
      <c r="J92" s="18">
        <v>80558</v>
      </c>
      <c r="K92" s="18">
        <v>347242</v>
      </c>
      <c r="L92" s="18">
        <v>-326039</v>
      </c>
      <c r="M92" s="18">
        <v>21203</v>
      </c>
      <c r="N92" s="18">
        <v>0</v>
      </c>
      <c r="O92" s="18">
        <v>-14528</v>
      </c>
      <c r="P92" s="18">
        <v>6675</v>
      </c>
    </row>
    <row r="93" spans="1:16" x14ac:dyDescent="0.25">
      <c r="A93" s="16">
        <v>426</v>
      </c>
      <c r="B93" s="17" t="s">
        <v>114</v>
      </c>
      <c r="C93" s="17" t="s">
        <v>163</v>
      </c>
      <c r="D93" s="18">
        <v>868665</v>
      </c>
      <c r="E93" s="18">
        <v>1180274</v>
      </c>
      <c r="F93" s="18">
        <v>2048939</v>
      </c>
      <c r="G93" s="18">
        <v>1140916</v>
      </c>
      <c r="H93" s="18">
        <v>0</v>
      </c>
      <c r="I93" s="18">
        <v>1140916</v>
      </c>
      <c r="J93" s="18">
        <v>908023</v>
      </c>
      <c r="K93" s="18">
        <v>1449908</v>
      </c>
      <c r="L93" s="18">
        <v>-1921830</v>
      </c>
      <c r="M93" s="18">
        <v>-471922</v>
      </c>
      <c r="N93" s="18">
        <v>0</v>
      </c>
      <c r="O93" s="18">
        <v>-7187</v>
      </c>
      <c r="P93" s="18">
        <v>-479109</v>
      </c>
    </row>
    <row r="94" spans="1:16" x14ac:dyDescent="0.25">
      <c r="A94" s="16">
        <v>427</v>
      </c>
      <c r="B94" s="17" t="s">
        <v>115</v>
      </c>
      <c r="C94" s="17" t="s">
        <v>163</v>
      </c>
      <c r="D94" s="18">
        <v>68867</v>
      </c>
      <c r="E94" s="18">
        <v>121338</v>
      </c>
      <c r="F94" s="18">
        <v>190205</v>
      </c>
      <c r="G94" s="18">
        <v>1753</v>
      </c>
      <c r="H94" s="18">
        <v>43953</v>
      </c>
      <c r="I94" s="18">
        <v>45706</v>
      </c>
      <c r="J94" s="18">
        <v>144500</v>
      </c>
      <c r="K94" s="18">
        <v>421794</v>
      </c>
      <c r="L94" s="18">
        <v>-418329</v>
      </c>
      <c r="M94" s="18">
        <v>3465</v>
      </c>
      <c r="N94" s="18">
        <v>-347</v>
      </c>
      <c r="O94" s="18">
        <v>0</v>
      </c>
      <c r="P94" s="18">
        <v>3118</v>
      </c>
    </row>
    <row r="95" spans="1:16" x14ac:dyDescent="0.25">
      <c r="A95" s="16">
        <v>430</v>
      </c>
      <c r="B95" s="17" t="s">
        <v>116</v>
      </c>
      <c r="C95" s="17" t="s">
        <v>163</v>
      </c>
      <c r="D95" s="18">
        <v>126363065</v>
      </c>
      <c r="E95" s="18">
        <v>145112108</v>
      </c>
      <c r="F95" s="18">
        <v>271475173</v>
      </c>
      <c r="G95" s="18">
        <v>24977813</v>
      </c>
      <c r="H95" s="18">
        <v>24864978</v>
      </c>
      <c r="I95" s="18">
        <v>49842791</v>
      </c>
      <c r="J95" s="18">
        <v>221632382</v>
      </c>
      <c r="K95" s="18">
        <v>105299583</v>
      </c>
      <c r="L95" s="18">
        <v>-95954033</v>
      </c>
      <c r="M95" s="18">
        <v>9345550</v>
      </c>
      <c r="N95" s="18">
        <v>-815477</v>
      </c>
      <c r="O95" s="18">
        <v>9443072</v>
      </c>
      <c r="P95" s="18">
        <v>17973145</v>
      </c>
    </row>
    <row r="96" spans="1:16" x14ac:dyDescent="0.25">
      <c r="A96" s="16">
        <v>435</v>
      </c>
      <c r="B96" s="17" t="s">
        <v>117</v>
      </c>
      <c r="C96" s="17" t="s">
        <v>163</v>
      </c>
      <c r="D96" s="18">
        <v>1607741</v>
      </c>
      <c r="E96" s="18">
        <v>1261659</v>
      </c>
      <c r="F96" s="18">
        <v>2869400</v>
      </c>
      <c r="G96" s="18">
        <v>381995</v>
      </c>
      <c r="H96" s="18">
        <v>927612</v>
      </c>
      <c r="I96" s="18">
        <v>1309607</v>
      </c>
      <c r="J96" s="18">
        <v>1559793</v>
      </c>
      <c r="K96" s="18">
        <v>1616981</v>
      </c>
      <c r="L96" s="18">
        <v>-1443716</v>
      </c>
      <c r="M96" s="18">
        <v>173265</v>
      </c>
      <c r="N96" s="18">
        <v>-1508</v>
      </c>
      <c r="O96" s="18">
        <v>-89479</v>
      </c>
      <c r="P96" s="18">
        <v>82277</v>
      </c>
    </row>
    <row r="97" spans="1:16" x14ac:dyDescent="0.25">
      <c r="A97" s="16">
        <v>450</v>
      </c>
      <c r="B97" s="17" t="s">
        <v>118</v>
      </c>
      <c r="C97" s="17" t="s">
        <v>163</v>
      </c>
      <c r="D97" s="18">
        <v>3126487</v>
      </c>
      <c r="E97" s="18">
        <v>1356962</v>
      </c>
      <c r="F97" s="18">
        <v>4483449</v>
      </c>
      <c r="G97" s="18">
        <v>783850</v>
      </c>
      <c r="H97" s="18">
        <v>2181913</v>
      </c>
      <c r="I97" s="18">
        <v>2965763</v>
      </c>
      <c r="J97" s="18">
        <v>1517686</v>
      </c>
      <c r="K97" s="18">
        <v>3175330</v>
      </c>
      <c r="L97" s="18">
        <v>-3258706</v>
      </c>
      <c r="M97" s="18">
        <v>-83376</v>
      </c>
      <c r="N97" s="18">
        <v>0</v>
      </c>
      <c r="O97" s="18">
        <v>96924</v>
      </c>
      <c r="P97" s="18">
        <v>13548</v>
      </c>
    </row>
    <row r="98" spans="1:16" x14ac:dyDescent="0.25">
      <c r="A98" s="16">
        <v>456</v>
      </c>
      <c r="B98" s="17" t="s">
        <v>119</v>
      </c>
      <c r="C98" s="17" t="s">
        <v>163</v>
      </c>
      <c r="D98" s="18">
        <v>6925413</v>
      </c>
      <c r="E98" s="18">
        <v>19817409</v>
      </c>
      <c r="F98" s="18">
        <v>26742822</v>
      </c>
      <c r="G98" s="18">
        <v>10592514</v>
      </c>
      <c r="H98" s="18">
        <v>4193426</v>
      </c>
      <c r="I98" s="18">
        <v>14785940</v>
      </c>
      <c r="J98" s="18">
        <v>11956882</v>
      </c>
      <c r="K98" s="18">
        <v>8784896</v>
      </c>
      <c r="L98" s="18">
        <v>-8244836</v>
      </c>
      <c r="M98" s="18">
        <v>540060</v>
      </c>
      <c r="N98" s="18">
        <v>3929</v>
      </c>
      <c r="O98" s="18">
        <v>-94715</v>
      </c>
      <c r="P98" s="18">
        <v>449274</v>
      </c>
    </row>
    <row r="99" spans="1:16" x14ac:dyDescent="0.25">
      <c r="A99" s="16">
        <v>534</v>
      </c>
      <c r="B99" s="17" t="s">
        <v>120</v>
      </c>
      <c r="C99" s="17" t="s">
        <v>163</v>
      </c>
      <c r="D99" s="18">
        <v>126364</v>
      </c>
      <c r="E99" s="18">
        <v>58304</v>
      </c>
      <c r="F99" s="18">
        <v>184668</v>
      </c>
      <c r="G99" s="18">
        <v>1404</v>
      </c>
      <c r="H99" s="18">
        <v>141127</v>
      </c>
      <c r="I99" s="18">
        <v>142531</v>
      </c>
      <c r="J99" s="18">
        <v>42137</v>
      </c>
      <c r="K99" s="18">
        <v>171516</v>
      </c>
      <c r="L99" s="18">
        <v>-92214</v>
      </c>
      <c r="M99" s="18">
        <v>79302</v>
      </c>
      <c r="N99" s="18">
        <v>57</v>
      </c>
      <c r="O99" s="18">
        <v>0</v>
      </c>
      <c r="P99" s="18">
        <v>79359</v>
      </c>
    </row>
    <row r="100" spans="1:16" x14ac:dyDescent="0.25">
      <c r="A100" s="16">
        <v>591</v>
      </c>
      <c r="B100" s="17" t="s">
        <v>121</v>
      </c>
      <c r="C100" s="17" t="s">
        <v>163</v>
      </c>
      <c r="D100" s="18">
        <v>634907</v>
      </c>
      <c r="E100" s="18">
        <v>0</v>
      </c>
      <c r="F100" s="18">
        <v>634907</v>
      </c>
      <c r="G100" s="18">
        <v>33250000</v>
      </c>
      <c r="H100" s="18">
        <v>0</v>
      </c>
      <c r="I100" s="18">
        <v>33250000</v>
      </c>
      <c r="J100" s="18">
        <v>-32615093</v>
      </c>
      <c r="K100" s="18">
        <v>54273705</v>
      </c>
      <c r="L100" s="18">
        <v>-24576049</v>
      </c>
      <c r="M100" s="18">
        <v>29697656</v>
      </c>
      <c r="N100" s="18">
        <v>0</v>
      </c>
      <c r="O100" s="18">
        <v>0</v>
      </c>
      <c r="P100" s="18">
        <v>29697656</v>
      </c>
    </row>
    <row r="101" spans="1:16" x14ac:dyDescent="0.25">
      <c r="A101" s="16">
        <v>629</v>
      </c>
      <c r="B101" s="17" t="s">
        <v>122</v>
      </c>
      <c r="C101" s="17" t="s">
        <v>163</v>
      </c>
      <c r="D101" s="18">
        <v>4451157</v>
      </c>
      <c r="E101" s="18">
        <v>10785447</v>
      </c>
      <c r="F101" s="18">
        <v>15236604</v>
      </c>
      <c r="G101" s="18">
        <v>2033306</v>
      </c>
      <c r="H101" s="18">
        <v>3793480</v>
      </c>
      <c r="I101" s="18">
        <v>5826786</v>
      </c>
      <c r="J101" s="18">
        <v>9409818</v>
      </c>
      <c r="K101" s="18">
        <v>11927204</v>
      </c>
      <c r="L101" s="18">
        <v>-10198999</v>
      </c>
      <c r="M101" s="18">
        <v>1728205</v>
      </c>
      <c r="N101" s="18">
        <v>-34310</v>
      </c>
      <c r="O101" s="18">
        <v>-138550</v>
      </c>
      <c r="P101" s="18">
        <v>1555345</v>
      </c>
    </row>
    <row r="102" spans="1:16" x14ac:dyDescent="0.25">
      <c r="A102" s="16">
        <v>633</v>
      </c>
      <c r="B102" s="17" t="s">
        <v>123</v>
      </c>
      <c r="C102" s="17" t="s">
        <v>163</v>
      </c>
      <c r="D102" s="18">
        <v>2101464</v>
      </c>
      <c r="E102" s="18">
        <v>432620</v>
      </c>
      <c r="F102" s="18">
        <v>2534084</v>
      </c>
      <c r="G102" s="18">
        <v>1608588</v>
      </c>
      <c r="H102" s="18">
        <v>35805</v>
      </c>
      <c r="I102" s="18">
        <v>1644393</v>
      </c>
      <c r="J102" s="18">
        <v>889691</v>
      </c>
      <c r="K102" s="18">
        <v>3892634</v>
      </c>
      <c r="L102" s="18">
        <v>-3980139</v>
      </c>
      <c r="M102" s="18">
        <v>-87505</v>
      </c>
      <c r="N102" s="18">
        <v>896</v>
      </c>
      <c r="O102" s="18">
        <v>13356</v>
      </c>
      <c r="P102" s="18">
        <v>-73253</v>
      </c>
    </row>
    <row r="103" spans="1:16" x14ac:dyDescent="0.25">
      <c r="A103" s="16">
        <v>676</v>
      </c>
      <c r="B103" s="17" t="s">
        <v>124</v>
      </c>
      <c r="C103" s="17" t="s">
        <v>162</v>
      </c>
      <c r="D103" s="18">
        <v>3499314</v>
      </c>
      <c r="E103" s="18">
        <v>743933</v>
      </c>
      <c r="F103" s="18">
        <v>4243247</v>
      </c>
      <c r="G103" s="18">
        <v>2069568</v>
      </c>
      <c r="H103" s="18">
        <v>305965</v>
      </c>
      <c r="I103" s="18">
        <v>2375533</v>
      </c>
      <c r="J103" s="18">
        <v>1867712</v>
      </c>
      <c r="K103" s="18">
        <v>4047049</v>
      </c>
      <c r="L103" s="18">
        <v>-3798276</v>
      </c>
      <c r="M103" s="18">
        <v>248773</v>
      </c>
      <c r="N103" s="18">
        <v>-21818</v>
      </c>
      <c r="O103" s="18">
        <v>-6496</v>
      </c>
      <c r="P103" s="18">
        <v>220459</v>
      </c>
    </row>
    <row r="104" spans="1:16" x14ac:dyDescent="0.25">
      <c r="A104" s="16">
        <v>691</v>
      </c>
      <c r="B104" s="17" t="s">
        <v>125</v>
      </c>
      <c r="C104" s="17" t="s">
        <v>163</v>
      </c>
      <c r="D104" s="18">
        <v>5704</v>
      </c>
      <c r="E104" s="18">
        <v>201947</v>
      </c>
      <c r="F104" s="18">
        <v>207651</v>
      </c>
      <c r="G104" s="18">
        <v>11871</v>
      </c>
      <c r="H104" s="18">
        <v>115182</v>
      </c>
      <c r="I104" s="18">
        <v>127053</v>
      </c>
      <c r="J104" s="18">
        <v>80598</v>
      </c>
      <c r="K104" s="18">
        <v>30790</v>
      </c>
      <c r="L104" s="18">
        <v>-25491</v>
      </c>
      <c r="M104" s="18">
        <v>5299</v>
      </c>
      <c r="N104" s="18">
        <v>0</v>
      </c>
      <c r="O104" s="18">
        <v>-2083</v>
      </c>
      <c r="P104" s="18">
        <v>3216</v>
      </c>
    </row>
    <row r="105" spans="1:16" x14ac:dyDescent="0.25">
      <c r="A105" s="16">
        <v>693</v>
      </c>
      <c r="B105" s="17" t="s">
        <v>126</v>
      </c>
      <c r="C105" s="17" t="s">
        <v>162</v>
      </c>
      <c r="D105" s="18">
        <v>516391</v>
      </c>
      <c r="E105" s="18">
        <v>1799325</v>
      </c>
      <c r="F105" s="18">
        <v>2315716</v>
      </c>
      <c r="G105" s="18">
        <v>548764</v>
      </c>
      <c r="H105" s="18">
        <v>1416423</v>
      </c>
      <c r="I105" s="18">
        <v>1965187</v>
      </c>
      <c r="J105" s="18">
        <v>350529</v>
      </c>
      <c r="K105" s="18">
        <v>1372380</v>
      </c>
      <c r="L105" s="18">
        <v>-1219833</v>
      </c>
      <c r="M105" s="18">
        <v>152547</v>
      </c>
      <c r="N105" s="18">
        <v>39758</v>
      </c>
      <c r="O105" s="18">
        <v>-84523</v>
      </c>
      <c r="P105" s="18">
        <v>107782</v>
      </c>
    </row>
    <row r="106" spans="1:16" x14ac:dyDescent="0.25">
      <c r="A106" s="16">
        <v>701</v>
      </c>
      <c r="B106" s="17" t="s">
        <v>127</v>
      </c>
      <c r="C106" s="17" t="s">
        <v>163</v>
      </c>
      <c r="D106" s="18">
        <v>510328</v>
      </c>
      <c r="E106" s="18">
        <v>262359</v>
      </c>
      <c r="F106" s="18">
        <v>772687</v>
      </c>
      <c r="G106" s="18">
        <v>1640522</v>
      </c>
      <c r="H106" s="18">
        <v>0</v>
      </c>
      <c r="I106" s="18">
        <v>1640522</v>
      </c>
      <c r="J106" s="18">
        <v>-867835</v>
      </c>
      <c r="K106" s="18">
        <v>1179482</v>
      </c>
      <c r="L106" s="18">
        <v>-1348059</v>
      </c>
      <c r="M106" s="18">
        <v>-168577</v>
      </c>
      <c r="N106" s="18">
        <v>-77</v>
      </c>
      <c r="O106" s="18">
        <v>-4249</v>
      </c>
      <c r="P106" s="18">
        <v>-172903</v>
      </c>
    </row>
    <row r="107" spans="1:16" x14ac:dyDescent="0.25">
      <c r="A107" s="16">
        <v>714</v>
      </c>
      <c r="B107" s="17" t="s">
        <v>128</v>
      </c>
      <c r="C107" s="17" t="s">
        <v>162</v>
      </c>
      <c r="D107" s="18">
        <v>370159</v>
      </c>
      <c r="E107" s="18">
        <v>239865</v>
      </c>
      <c r="F107" s="18">
        <v>610024</v>
      </c>
      <c r="G107" s="18">
        <v>231788</v>
      </c>
      <c r="H107" s="18">
        <v>182651</v>
      </c>
      <c r="I107" s="18">
        <v>414439</v>
      </c>
      <c r="J107" s="18">
        <v>195585</v>
      </c>
      <c r="K107" s="18">
        <v>531896</v>
      </c>
      <c r="L107" s="18">
        <v>-527596</v>
      </c>
      <c r="M107" s="18">
        <v>4300</v>
      </c>
      <c r="N107" s="18">
        <v>0</v>
      </c>
      <c r="O107" s="18">
        <v>-11981</v>
      </c>
      <c r="P107" s="18">
        <v>-7681</v>
      </c>
    </row>
    <row r="108" spans="1:16" x14ac:dyDescent="0.25">
      <c r="A108" s="16">
        <v>730</v>
      </c>
      <c r="B108" s="17" t="s">
        <v>129</v>
      </c>
      <c r="C108" s="17" t="s">
        <v>163</v>
      </c>
      <c r="D108" s="18">
        <v>1551439</v>
      </c>
      <c r="E108" s="18">
        <v>826335</v>
      </c>
      <c r="F108" s="18">
        <v>2377774</v>
      </c>
      <c r="G108" s="18">
        <v>1347333</v>
      </c>
      <c r="H108" s="18">
        <v>253356</v>
      </c>
      <c r="I108" s="18">
        <v>1600689</v>
      </c>
      <c r="J108" s="18">
        <v>777087</v>
      </c>
      <c r="K108" s="18">
        <v>1912061</v>
      </c>
      <c r="L108" s="18">
        <v>-1613833</v>
      </c>
      <c r="M108" s="18">
        <v>298228</v>
      </c>
      <c r="N108" s="18">
        <v>-12613</v>
      </c>
      <c r="O108" s="18">
        <v>-17607</v>
      </c>
      <c r="P108" s="18">
        <v>268008</v>
      </c>
    </row>
    <row r="109" spans="1:16" x14ac:dyDescent="0.25">
      <c r="A109" s="16">
        <v>754</v>
      </c>
      <c r="B109" s="17" t="s">
        <v>130</v>
      </c>
      <c r="C109" s="17" t="s">
        <v>162</v>
      </c>
      <c r="D109" s="18">
        <v>263768</v>
      </c>
      <c r="E109" s="18">
        <v>126663</v>
      </c>
      <c r="F109" s="18">
        <v>390431</v>
      </c>
      <c r="G109" s="18">
        <v>74512</v>
      </c>
      <c r="H109" s="18">
        <v>114121</v>
      </c>
      <c r="I109" s="18">
        <v>188633</v>
      </c>
      <c r="J109" s="18">
        <v>201798</v>
      </c>
      <c r="K109" s="18">
        <v>644907</v>
      </c>
      <c r="L109" s="18">
        <v>-657605</v>
      </c>
      <c r="M109" s="18">
        <v>-12698</v>
      </c>
      <c r="N109" s="18">
        <v>28005</v>
      </c>
      <c r="O109" s="18">
        <v>-3528</v>
      </c>
      <c r="P109" s="18">
        <v>11779</v>
      </c>
    </row>
    <row r="110" spans="1:16" x14ac:dyDescent="0.25">
      <c r="A110" s="16">
        <v>895</v>
      </c>
      <c r="B110" s="17" t="s">
        <v>131</v>
      </c>
      <c r="C110" s="17" t="s">
        <v>161</v>
      </c>
      <c r="D110" s="18">
        <v>12245101</v>
      </c>
      <c r="E110" s="18">
        <v>46868187</v>
      </c>
      <c r="F110" s="18">
        <v>59113288</v>
      </c>
      <c r="G110" s="18">
        <v>10389478</v>
      </c>
      <c r="H110" s="18">
        <v>7850991</v>
      </c>
      <c r="I110" s="18">
        <v>18240469</v>
      </c>
      <c r="J110" s="18">
        <v>40872818</v>
      </c>
      <c r="K110" s="18">
        <v>32633628</v>
      </c>
      <c r="L110" s="18">
        <v>-30342019</v>
      </c>
      <c r="M110" s="18">
        <v>2291609</v>
      </c>
      <c r="N110" s="18">
        <v>2493</v>
      </c>
      <c r="O110" s="18">
        <v>73244</v>
      </c>
      <c r="P110" s="18">
        <v>2367346</v>
      </c>
    </row>
    <row r="111" spans="1:16" x14ac:dyDescent="0.25">
      <c r="A111" s="16">
        <v>896</v>
      </c>
      <c r="B111" s="17" t="s">
        <v>132</v>
      </c>
      <c r="C111" s="17" t="s">
        <v>161</v>
      </c>
      <c r="D111" s="18">
        <v>17774366</v>
      </c>
      <c r="E111" s="18">
        <v>7813717</v>
      </c>
      <c r="F111" s="18">
        <v>25588083</v>
      </c>
      <c r="G111" s="18">
        <v>20301824</v>
      </c>
      <c r="H111" s="18">
        <v>2287677</v>
      </c>
      <c r="I111" s="18">
        <v>22589501</v>
      </c>
      <c r="J111" s="18">
        <v>2998582</v>
      </c>
      <c r="K111" s="18">
        <v>9627897</v>
      </c>
      <c r="L111" s="18">
        <v>-10393761</v>
      </c>
      <c r="M111" s="18">
        <v>-765864</v>
      </c>
      <c r="N111" s="18">
        <v>32724</v>
      </c>
      <c r="O111" s="18">
        <v>1771</v>
      </c>
      <c r="P111" s="18">
        <v>-731369</v>
      </c>
    </row>
    <row r="112" spans="1:16" x14ac:dyDescent="0.25">
      <c r="A112" s="16">
        <v>902</v>
      </c>
      <c r="B112" s="17" t="s">
        <v>133</v>
      </c>
      <c r="C112" s="17" t="s">
        <v>163</v>
      </c>
      <c r="D112" s="18">
        <v>16368622</v>
      </c>
      <c r="E112" s="18">
        <v>2655091</v>
      </c>
      <c r="F112" s="18">
        <v>19023713</v>
      </c>
      <c r="G112" s="18">
        <v>3498751</v>
      </c>
      <c r="H112" s="18">
        <v>13409846</v>
      </c>
      <c r="I112" s="18">
        <v>16908597</v>
      </c>
      <c r="J112" s="18">
        <v>2115116</v>
      </c>
      <c r="K112" s="18">
        <v>3951014</v>
      </c>
      <c r="L112" s="18">
        <v>-3678231</v>
      </c>
      <c r="M112" s="18">
        <v>272783</v>
      </c>
      <c r="N112" s="18">
        <v>0</v>
      </c>
      <c r="O112" s="18">
        <v>-99444</v>
      </c>
      <c r="P112" s="18">
        <v>173339</v>
      </c>
    </row>
    <row r="113" spans="1:16" x14ac:dyDescent="0.25">
      <c r="A113" s="16">
        <v>906</v>
      </c>
      <c r="B113" s="17" t="s">
        <v>134</v>
      </c>
      <c r="C113" s="17" t="s">
        <v>163</v>
      </c>
      <c r="D113" s="18">
        <v>6421295</v>
      </c>
      <c r="E113" s="18">
        <v>1462231</v>
      </c>
      <c r="F113" s="18">
        <v>7883526</v>
      </c>
      <c r="G113" s="18">
        <v>5845336</v>
      </c>
      <c r="H113" s="18">
        <v>1347510</v>
      </c>
      <c r="I113" s="18">
        <v>7192846</v>
      </c>
      <c r="J113" s="18">
        <v>690680</v>
      </c>
      <c r="K113" s="18">
        <v>3289219</v>
      </c>
      <c r="L113" s="18">
        <v>-3006217</v>
      </c>
      <c r="M113" s="18">
        <v>283002</v>
      </c>
      <c r="N113" s="18">
        <v>2937</v>
      </c>
      <c r="O113" s="18">
        <v>-8411</v>
      </c>
      <c r="P113" s="18">
        <v>277528</v>
      </c>
    </row>
    <row r="114" spans="1:16" x14ac:dyDescent="0.25">
      <c r="A114" s="16">
        <v>908</v>
      </c>
      <c r="B114" s="17" t="s">
        <v>135</v>
      </c>
      <c r="C114" s="17" t="s">
        <v>163</v>
      </c>
      <c r="D114" s="18">
        <v>6691713</v>
      </c>
      <c r="E114" s="18">
        <v>869156</v>
      </c>
      <c r="F114" s="18">
        <v>7560869</v>
      </c>
      <c r="G114" s="18">
        <v>6863898</v>
      </c>
      <c r="H114" s="18">
        <v>764523</v>
      </c>
      <c r="I114" s="18">
        <v>7628421</v>
      </c>
      <c r="J114" s="18">
        <v>-67552</v>
      </c>
      <c r="K114" s="18">
        <v>1421804</v>
      </c>
      <c r="L114" s="18">
        <v>-1476667</v>
      </c>
      <c r="M114" s="18">
        <v>-54863</v>
      </c>
      <c r="N114" s="18">
        <v>0</v>
      </c>
      <c r="O114" s="18">
        <v>-15660</v>
      </c>
      <c r="P114" s="18">
        <v>-70523</v>
      </c>
    </row>
    <row r="115" spans="1:16" x14ac:dyDescent="0.25">
      <c r="A115" s="16">
        <v>909</v>
      </c>
      <c r="B115" s="17" t="s">
        <v>136</v>
      </c>
      <c r="C115" s="17" t="s">
        <v>163</v>
      </c>
      <c r="D115" s="18">
        <v>2191694</v>
      </c>
      <c r="E115" s="18">
        <v>942299</v>
      </c>
      <c r="F115" s="18">
        <v>3133993</v>
      </c>
      <c r="G115" s="18">
        <v>1905974</v>
      </c>
      <c r="H115" s="18">
        <v>0</v>
      </c>
      <c r="I115" s="18">
        <v>1905974</v>
      </c>
      <c r="J115" s="18">
        <v>1228019</v>
      </c>
      <c r="K115" s="18">
        <v>729043</v>
      </c>
      <c r="L115" s="18">
        <v>-1009868</v>
      </c>
      <c r="M115" s="18">
        <v>-280825</v>
      </c>
      <c r="N115" s="18">
        <v>0</v>
      </c>
      <c r="O115" s="18">
        <v>0</v>
      </c>
      <c r="P115" s="18">
        <v>-280825</v>
      </c>
    </row>
    <row r="116" spans="1:16" x14ac:dyDescent="0.25">
      <c r="A116" s="16">
        <v>910</v>
      </c>
      <c r="B116" s="17" t="s">
        <v>137</v>
      </c>
      <c r="C116" s="17" t="s">
        <v>163</v>
      </c>
      <c r="D116" s="18">
        <v>4767079</v>
      </c>
      <c r="E116" s="18">
        <v>936632</v>
      </c>
      <c r="F116" s="18">
        <v>5703711</v>
      </c>
      <c r="G116" s="18">
        <v>5519922</v>
      </c>
      <c r="H116" s="18">
        <v>156000</v>
      </c>
      <c r="I116" s="18">
        <v>5675922</v>
      </c>
      <c r="J116" s="18">
        <v>27789</v>
      </c>
      <c r="K116" s="18">
        <v>2372670</v>
      </c>
      <c r="L116" s="18">
        <v>-2350979</v>
      </c>
      <c r="M116" s="18">
        <v>21691</v>
      </c>
      <c r="N116" s="18">
        <v>0</v>
      </c>
      <c r="O116" s="18">
        <v>-362</v>
      </c>
      <c r="P116" s="18">
        <v>21329</v>
      </c>
    </row>
    <row r="117" spans="1:16" x14ac:dyDescent="0.25">
      <c r="A117" s="16">
        <v>911</v>
      </c>
      <c r="B117" s="17" t="s">
        <v>138</v>
      </c>
      <c r="C117" s="17" t="s">
        <v>163</v>
      </c>
      <c r="D117" s="18">
        <v>1114669</v>
      </c>
      <c r="E117" s="18">
        <v>6746782</v>
      </c>
      <c r="F117" s="18">
        <v>7861451</v>
      </c>
      <c r="G117" s="18">
        <v>1428283</v>
      </c>
      <c r="H117" s="18">
        <v>5848155</v>
      </c>
      <c r="I117" s="18">
        <v>7276438</v>
      </c>
      <c r="J117" s="18">
        <v>585013</v>
      </c>
      <c r="K117" s="18">
        <v>2838649</v>
      </c>
      <c r="L117" s="18">
        <v>-3623477</v>
      </c>
      <c r="M117" s="18">
        <v>-784828</v>
      </c>
      <c r="N117" s="18">
        <v>0</v>
      </c>
      <c r="O117" s="18">
        <v>0</v>
      </c>
      <c r="P117" s="18">
        <v>-784828</v>
      </c>
    </row>
    <row r="118" spans="1:16" x14ac:dyDescent="0.25">
      <c r="A118" s="16">
        <v>912</v>
      </c>
      <c r="B118" s="17" t="s">
        <v>182</v>
      </c>
      <c r="C118" s="17" t="s">
        <v>163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</row>
    <row r="119" spans="1:16" x14ac:dyDescent="0.25">
      <c r="A119" s="16">
        <v>913</v>
      </c>
      <c r="B119" s="17" t="s">
        <v>139</v>
      </c>
      <c r="C119" s="17" t="s">
        <v>163</v>
      </c>
      <c r="D119" s="18">
        <v>2412312</v>
      </c>
      <c r="E119" s="18">
        <v>1164558</v>
      </c>
      <c r="F119" s="18">
        <v>3576870</v>
      </c>
      <c r="G119" s="18">
        <v>2346716</v>
      </c>
      <c r="H119" s="18">
        <v>942811</v>
      </c>
      <c r="I119" s="18">
        <v>3289527</v>
      </c>
      <c r="J119" s="18">
        <v>287343</v>
      </c>
      <c r="K119" s="18">
        <v>1542960</v>
      </c>
      <c r="L119" s="18">
        <v>-1266486</v>
      </c>
      <c r="M119" s="18">
        <v>276474</v>
      </c>
      <c r="N119" s="18">
        <v>906</v>
      </c>
      <c r="O119" s="18">
        <v>0</v>
      </c>
      <c r="P119" s="18">
        <v>277380</v>
      </c>
    </row>
    <row r="120" spans="1:16" x14ac:dyDescent="0.25">
      <c r="A120" s="16">
        <v>914</v>
      </c>
      <c r="B120" s="17" t="s">
        <v>140</v>
      </c>
      <c r="C120" s="17" t="s">
        <v>163</v>
      </c>
      <c r="D120" s="18">
        <v>3526179</v>
      </c>
      <c r="E120" s="18">
        <v>5830596</v>
      </c>
      <c r="F120" s="18">
        <v>9356775</v>
      </c>
      <c r="G120" s="18">
        <v>1215687</v>
      </c>
      <c r="H120" s="18">
        <v>4334110</v>
      </c>
      <c r="I120" s="18">
        <v>5549797</v>
      </c>
      <c r="J120" s="18">
        <v>3806978</v>
      </c>
      <c r="K120" s="18">
        <v>3610365</v>
      </c>
      <c r="L120" s="18">
        <v>-2052814</v>
      </c>
      <c r="M120" s="18">
        <v>1557551</v>
      </c>
      <c r="N120" s="18">
        <v>0</v>
      </c>
      <c r="O120" s="18">
        <v>-786</v>
      </c>
      <c r="P120" s="18">
        <v>1556765</v>
      </c>
    </row>
    <row r="121" spans="1:16" x14ac:dyDescent="0.25">
      <c r="A121" s="16">
        <v>915</v>
      </c>
      <c r="B121" s="17" t="s">
        <v>141</v>
      </c>
      <c r="C121" s="17" t="s">
        <v>163</v>
      </c>
      <c r="D121" s="18">
        <v>1572163</v>
      </c>
      <c r="E121" s="18">
        <v>360930</v>
      </c>
      <c r="F121" s="18">
        <v>1933093</v>
      </c>
      <c r="G121" s="18">
        <v>1589330</v>
      </c>
      <c r="H121" s="18">
        <v>0</v>
      </c>
      <c r="I121" s="18">
        <v>1589330</v>
      </c>
      <c r="J121" s="18">
        <v>343763</v>
      </c>
      <c r="K121" s="18">
        <v>1287293</v>
      </c>
      <c r="L121" s="18">
        <v>-1095251</v>
      </c>
      <c r="M121" s="18">
        <v>192042</v>
      </c>
      <c r="N121" s="18">
        <v>0</v>
      </c>
      <c r="O121" s="18">
        <v>0</v>
      </c>
      <c r="P121" s="18">
        <v>192042</v>
      </c>
    </row>
    <row r="122" spans="1:16" x14ac:dyDescent="0.25">
      <c r="A122" s="16">
        <v>916</v>
      </c>
      <c r="B122" s="17" t="s">
        <v>142</v>
      </c>
      <c r="C122" s="17" t="s">
        <v>163</v>
      </c>
      <c r="D122" s="18">
        <v>4783393</v>
      </c>
      <c r="E122" s="18">
        <v>2384194</v>
      </c>
      <c r="F122" s="18">
        <v>7167587</v>
      </c>
      <c r="G122" s="18">
        <v>4788595</v>
      </c>
      <c r="H122" s="18">
        <v>2237025</v>
      </c>
      <c r="I122" s="18">
        <v>7025620</v>
      </c>
      <c r="J122" s="18">
        <v>141967</v>
      </c>
      <c r="K122" s="18">
        <v>2315995</v>
      </c>
      <c r="L122" s="18">
        <v>-1839261</v>
      </c>
      <c r="M122" s="18">
        <v>476734</v>
      </c>
      <c r="N122" s="18">
        <v>0</v>
      </c>
      <c r="O122" s="18">
        <v>-7290</v>
      </c>
      <c r="P122" s="18">
        <v>469444</v>
      </c>
    </row>
    <row r="123" spans="1:16" x14ac:dyDescent="0.25">
      <c r="A123" s="16">
        <v>917</v>
      </c>
      <c r="B123" s="17" t="s">
        <v>143</v>
      </c>
      <c r="C123" s="17" t="s">
        <v>163</v>
      </c>
      <c r="D123" s="18">
        <v>7770804</v>
      </c>
      <c r="E123" s="18">
        <v>1146803</v>
      </c>
      <c r="F123" s="18">
        <v>8917607</v>
      </c>
      <c r="G123" s="18">
        <v>7386101</v>
      </c>
      <c r="H123" s="18">
        <v>1094065</v>
      </c>
      <c r="I123" s="18">
        <v>8480166</v>
      </c>
      <c r="J123" s="18">
        <v>437441</v>
      </c>
      <c r="K123" s="18">
        <v>2396536</v>
      </c>
      <c r="L123" s="18">
        <v>-2252498</v>
      </c>
      <c r="M123" s="18">
        <v>144038</v>
      </c>
      <c r="N123" s="18">
        <v>0</v>
      </c>
      <c r="O123" s="18">
        <v>-2533</v>
      </c>
      <c r="P123" s="18">
        <v>141505</v>
      </c>
    </row>
    <row r="124" spans="1:16" x14ac:dyDescent="0.25">
      <c r="A124" s="16">
        <v>918</v>
      </c>
      <c r="B124" s="17" t="s">
        <v>144</v>
      </c>
      <c r="C124" s="17" t="s">
        <v>163</v>
      </c>
      <c r="D124" s="18">
        <v>4522777</v>
      </c>
      <c r="E124" s="18">
        <v>1705520</v>
      </c>
      <c r="F124" s="18">
        <v>6228297</v>
      </c>
      <c r="G124" s="18">
        <v>4061603</v>
      </c>
      <c r="H124" s="18">
        <v>1652018</v>
      </c>
      <c r="I124" s="18">
        <v>5713621</v>
      </c>
      <c r="J124" s="18">
        <v>514676</v>
      </c>
      <c r="K124" s="18">
        <v>1668534</v>
      </c>
      <c r="L124" s="18">
        <v>-1290472</v>
      </c>
      <c r="M124" s="18">
        <v>378062</v>
      </c>
      <c r="N124" s="18">
        <v>0</v>
      </c>
      <c r="O124" s="18">
        <v>-7</v>
      </c>
      <c r="P124" s="18">
        <v>378055</v>
      </c>
    </row>
    <row r="125" spans="1:16" x14ac:dyDescent="0.25">
      <c r="A125" s="16">
        <v>919</v>
      </c>
      <c r="B125" s="17" t="s">
        <v>145</v>
      </c>
      <c r="C125" s="17" t="s">
        <v>163</v>
      </c>
      <c r="D125" s="18">
        <v>6488149</v>
      </c>
      <c r="E125" s="18">
        <v>29607</v>
      </c>
      <c r="F125" s="18">
        <v>6517756</v>
      </c>
      <c r="G125" s="18">
        <v>6336145</v>
      </c>
      <c r="H125" s="18">
        <v>0</v>
      </c>
      <c r="I125" s="18">
        <v>6336145</v>
      </c>
      <c r="J125" s="18">
        <v>181611</v>
      </c>
      <c r="K125" s="18">
        <v>858905</v>
      </c>
      <c r="L125" s="18">
        <v>-815777</v>
      </c>
      <c r="M125" s="18">
        <v>43128</v>
      </c>
      <c r="N125" s="18">
        <v>0</v>
      </c>
      <c r="O125" s="18">
        <v>0</v>
      </c>
      <c r="P125" s="18">
        <v>43128</v>
      </c>
    </row>
    <row r="126" spans="1:16" x14ac:dyDescent="0.25">
      <c r="A126" s="16">
        <v>920</v>
      </c>
      <c r="B126" s="17" t="s">
        <v>146</v>
      </c>
      <c r="C126" s="17" t="s">
        <v>163</v>
      </c>
      <c r="D126" s="18">
        <v>2527269</v>
      </c>
      <c r="E126" s="18">
        <v>573673</v>
      </c>
      <c r="F126" s="18">
        <v>3100942</v>
      </c>
      <c r="G126" s="18">
        <v>2707867</v>
      </c>
      <c r="H126" s="18">
        <v>402152</v>
      </c>
      <c r="I126" s="18">
        <v>3110019</v>
      </c>
      <c r="J126" s="18">
        <v>-9077</v>
      </c>
      <c r="K126" s="18">
        <v>1878568</v>
      </c>
      <c r="L126" s="18">
        <v>-1788420</v>
      </c>
      <c r="M126" s="18">
        <v>90148</v>
      </c>
      <c r="N126" s="18">
        <v>0</v>
      </c>
      <c r="O126" s="18">
        <v>680</v>
      </c>
      <c r="P126" s="18">
        <v>90828</v>
      </c>
    </row>
    <row r="127" spans="1:16" x14ac:dyDescent="0.25">
      <c r="A127" s="16">
        <v>951</v>
      </c>
      <c r="B127" s="17" t="s">
        <v>147</v>
      </c>
      <c r="C127" s="17" t="s">
        <v>162</v>
      </c>
      <c r="D127" s="18">
        <v>19796</v>
      </c>
      <c r="E127" s="18">
        <v>3576</v>
      </c>
      <c r="F127" s="18">
        <v>23372</v>
      </c>
      <c r="G127" s="18">
        <v>2197</v>
      </c>
      <c r="H127" s="18">
        <v>0</v>
      </c>
      <c r="I127" s="18">
        <v>2197</v>
      </c>
      <c r="J127" s="18">
        <v>21175</v>
      </c>
      <c r="K127" s="18">
        <v>74200</v>
      </c>
      <c r="L127" s="18">
        <v>-99445</v>
      </c>
      <c r="M127" s="18">
        <v>-25245</v>
      </c>
      <c r="N127" s="18">
        <v>0</v>
      </c>
      <c r="O127" s="18">
        <v>0</v>
      </c>
      <c r="P127" s="18">
        <v>-25245</v>
      </c>
    </row>
    <row r="130" spans="2:2" x14ac:dyDescent="0.25">
      <c r="B130" s="13" t="s">
        <v>180</v>
      </c>
    </row>
    <row r="131" spans="2:2" x14ac:dyDescent="0.25">
      <c r="B131" s="13" t="s">
        <v>186</v>
      </c>
    </row>
    <row r="132" spans="2:2" x14ac:dyDescent="0.25">
      <c r="B132" s="13" t="s">
        <v>181</v>
      </c>
    </row>
  </sheetData>
  <mergeCells count="5">
    <mergeCell ref="D1:J1"/>
    <mergeCell ref="K1:P1"/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D914-243C-4C8E-B11D-6C1A5E1C0BE8}">
  <sheetPr>
    <tabColor theme="9"/>
  </sheetPr>
  <dimension ref="B1:T128"/>
  <sheetViews>
    <sheetView topLeftCell="A3" workbookViewId="0">
      <selection activeCell="D39" sqref="D39"/>
    </sheetView>
  </sheetViews>
  <sheetFormatPr baseColWidth="10" defaultRowHeight="13.5" x14ac:dyDescent="0.25"/>
  <cols>
    <col min="1" max="1" width="5.140625" style="1" customWidth="1"/>
    <col min="2" max="2" width="13" style="1" customWidth="1"/>
    <col min="3" max="3" width="45.140625" style="1" bestFit="1" customWidth="1"/>
    <col min="4" max="20" width="15.7109375" style="10" customWidth="1"/>
    <col min="21" max="16384" width="11.42578125" style="1"/>
  </cols>
  <sheetData>
    <row r="1" spans="2:20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</row>
    <row r="2" spans="2:20" ht="14.25" thickBot="1" x14ac:dyDescent="0.3">
      <c r="B2" s="1" t="s">
        <v>5</v>
      </c>
    </row>
    <row r="3" spans="2:20" s="10" customFormat="1" ht="81" x14ac:dyDescent="0.25">
      <c r="B3" s="4" t="s">
        <v>0</v>
      </c>
      <c r="C3" s="4"/>
      <c r="D3" s="4" t="s">
        <v>6</v>
      </c>
      <c r="E3" s="4" t="s">
        <v>7</v>
      </c>
      <c r="F3" s="7" t="s">
        <v>19</v>
      </c>
      <c r="G3" s="4" t="s">
        <v>8</v>
      </c>
      <c r="H3" s="4" t="s">
        <v>9</v>
      </c>
      <c r="I3" s="4" t="s">
        <v>10</v>
      </c>
      <c r="J3" s="7" t="s">
        <v>20</v>
      </c>
      <c r="K3" s="7" t="s">
        <v>21</v>
      </c>
      <c r="L3" s="4" t="s">
        <v>11</v>
      </c>
      <c r="M3" s="4" t="s">
        <v>12</v>
      </c>
      <c r="N3" s="4" t="s">
        <v>13</v>
      </c>
      <c r="O3" s="4" t="s">
        <v>14</v>
      </c>
      <c r="P3" s="7" t="s">
        <v>23</v>
      </c>
      <c r="Q3" s="4" t="s">
        <v>15</v>
      </c>
      <c r="R3" s="4" t="s">
        <v>16</v>
      </c>
      <c r="S3" s="8" t="s">
        <v>22</v>
      </c>
      <c r="T3" s="4" t="s">
        <v>17</v>
      </c>
    </row>
    <row r="4" spans="2:20" x14ac:dyDescent="0.25">
      <c r="B4" s="5">
        <v>1</v>
      </c>
      <c r="C4" s="5" t="str">
        <f>VLOOKUP(B4,'Estructura ESF y EERR 2023'!A2:B127,2,0)</f>
        <v>Universidad Gabriela Mistral</v>
      </c>
      <c r="D4" s="11">
        <v>11154598</v>
      </c>
      <c r="E4" s="11">
        <v>129300</v>
      </c>
      <c r="F4" s="11">
        <v>11283898</v>
      </c>
      <c r="G4" s="11">
        <v>-7243941</v>
      </c>
      <c r="H4" s="11">
        <v>-2793153</v>
      </c>
      <c r="I4" s="11">
        <v>-686380</v>
      </c>
      <c r="J4" s="11">
        <v>-10723474</v>
      </c>
      <c r="K4" s="11">
        <v>560424</v>
      </c>
      <c r="L4" s="11">
        <v>0</v>
      </c>
      <c r="M4" s="11">
        <v>0</v>
      </c>
      <c r="N4" s="11">
        <v>-90375</v>
      </c>
      <c r="O4" s="11">
        <v>0</v>
      </c>
      <c r="P4" s="11">
        <v>-90375</v>
      </c>
      <c r="Q4" s="11">
        <v>285277</v>
      </c>
      <c r="R4" s="11">
        <v>-596198</v>
      </c>
      <c r="S4" s="11">
        <v>-310921</v>
      </c>
      <c r="T4" s="11">
        <v>159128</v>
      </c>
    </row>
    <row r="5" spans="2:20" x14ac:dyDescent="0.25">
      <c r="B5" s="5">
        <v>2</v>
      </c>
      <c r="C5" s="5" t="str">
        <f>VLOOKUP(B5,'Estructura ESF y EERR 2023'!A3:B128,2,0)</f>
        <v>Universidad Finis Terrae</v>
      </c>
      <c r="D5" s="11">
        <v>41895041</v>
      </c>
      <c r="E5" s="11">
        <v>101091</v>
      </c>
      <c r="F5" s="11">
        <v>41996132</v>
      </c>
      <c r="G5" s="11">
        <v>-27650552</v>
      </c>
      <c r="H5" s="11">
        <v>-16544488</v>
      </c>
      <c r="I5" s="11">
        <v>0</v>
      </c>
      <c r="J5" s="11">
        <v>-44195040</v>
      </c>
      <c r="K5" s="11">
        <v>-2198908</v>
      </c>
      <c r="L5" s="11">
        <v>0</v>
      </c>
      <c r="M5" s="11">
        <v>21012</v>
      </c>
      <c r="N5" s="11">
        <v>-94385</v>
      </c>
      <c r="O5" s="11">
        <v>0</v>
      </c>
      <c r="P5" s="11">
        <v>-73373</v>
      </c>
      <c r="Q5" s="11">
        <v>202566</v>
      </c>
      <c r="R5" s="11">
        <v>-960888</v>
      </c>
      <c r="S5" s="11">
        <v>-758322</v>
      </c>
      <c r="T5" s="11">
        <v>-3030603</v>
      </c>
    </row>
    <row r="6" spans="2:20" x14ac:dyDescent="0.25">
      <c r="B6" s="5">
        <v>3</v>
      </c>
      <c r="C6" s="5" t="str">
        <f>VLOOKUP(B6,'Estructura ESF y EERR 2023'!A4:B129,2,0)</f>
        <v>Universidad Diego Portales</v>
      </c>
      <c r="D6" s="11">
        <v>91055182</v>
      </c>
      <c r="E6" s="11">
        <v>112872</v>
      </c>
      <c r="F6" s="11">
        <v>91168054</v>
      </c>
      <c r="G6" s="11">
        <v>-38097320</v>
      </c>
      <c r="H6" s="11">
        <v>-50397817</v>
      </c>
      <c r="I6" s="11">
        <v>-442754</v>
      </c>
      <c r="J6" s="11">
        <v>-88937891</v>
      </c>
      <c r="K6" s="11">
        <v>2230163</v>
      </c>
      <c r="L6" s="11">
        <v>-737553</v>
      </c>
      <c r="M6" s="11">
        <v>15550</v>
      </c>
      <c r="N6" s="11">
        <v>-935209</v>
      </c>
      <c r="O6" s="11">
        <v>0</v>
      </c>
      <c r="P6" s="11">
        <v>-1657212</v>
      </c>
      <c r="Q6" s="11">
        <v>1249519</v>
      </c>
      <c r="R6" s="11">
        <v>-1286669</v>
      </c>
      <c r="S6" s="11">
        <v>-37150</v>
      </c>
      <c r="T6" s="11">
        <v>535801</v>
      </c>
    </row>
    <row r="7" spans="2:20" x14ac:dyDescent="0.25">
      <c r="B7" s="5">
        <v>4</v>
      </c>
      <c r="C7" s="5" t="str">
        <f>VLOOKUP(B7,'Estructura ESF y EERR 2023'!A5:B130,2,0)</f>
        <v>Universidad Central de Chile</v>
      </c>
      <c r="D7" s="11">
        <v>51940956</v>
      </c>
      <c r="E7" s="11">
        <v>359853</v>
      </c>
      <c r="F7" s="11">
        <v>52300809</v>
      </c>
      <c r="G7" s="11">
        <v>-20725386</v>
      </c>
      <c r="H7" s="11">
        <v>-28742421</v>
      </c>
      <c r="I7" s="11">
        <v>-56161</v>
      </c>
      <c r="J7" s="11">
        <v>-49523968</v>
      </c>
      <c r="K7" s="11">
        <v>2776841</v>
      </c>
      <c r="L7" s="11">
        <v>0</v>
      </c>
      <c r="M7" s="11">
        <v>663</v>
      </c>
      <c r="N7" s="11">
        <v>-12929</v>
      </c>
      <c r="O7" s="11">
        <v>-4974</v>
      </c>
      <c r="P7" s="11">
        <v>-17240</v>
      </c>
      <c r="Q7" s="11">
        <v>1024022</v>
      </c>
      <c r="R7" s="11">
        <v>-1452260</v>
      </c>
      <c r="S7" s="11">
        <v>-428238</v>
      </c>
      <c r="T7" s="11">
        <v>2331363</v>
      </c>
    </row>
    <row r="8" spans="2:20" x14ac:dyDescent="0.25">
      <c r="B8" s="5">
        <v>7</v>
      </c>
      <c r="C8" s="5" t="str">
        <f>VLOOKUP(B8,'Estructura ESF y EERR 2023'!A6:B131,2,0)</f>
        <v>Universidad Bolivariana</v>
      </c>
      <c r="D8" s="11">
        <v>1608616</v>
      </c>
      <c r="E8" s="11">
        <v>0</v>
      </c>
      <c r="F8" s="11">
        <v>1608616</v>
      </c>
      <c r="G8" s="11">
        <v>-1427695</v>
      </c>
      <c r="H8" s="11">
        <v>-226569</v>
      </c>
      <c r="I8" s="11">
        <v>-30868</v>
      </c>
      <c r="J8" s="11">
        <v>-1685132</v>
      </c>
      <c r="K8" s="11">
        <v>-76516</v>
      </c>
      <c r="L8" s="11">
        <v>0</v>
      </c>
      <c r="M8" s="11">
        <v>26719</v>
      </c>
      <c r="N8" s="11">
        <v>0</v>
      </c>
      <c r="O8" s="11">
        <v>0</v>
      </c>
      <c r="P8" s="11">
        <v>26719</v>
      </c>
      <c r="Q8" s="11">
        <v>0</v>
      </c>
      <c r="R8" s="11">
        <v>-315509</v>
      </c>
      <c r="S8" s="11">
        <v>-315509</v>
      </c>
      <c r="T8" s="11">
        <v>-365306</v>
      </c>
    </row>
    <row r="9" spans="2:20" x14ac:dyDescent="0.25">
      <c r="B9" s="5">
        <v>9</v>
      </c>
      <c r="C9" s="5" t="str">
        <f>VLOOKUP(B9,'Estructura ESF y EERR 2023'!A7:B132,2,0)</f>
        <v>Universidad del Alba</v>
      </c>
      <c r="D9" s="11">
        <v>24520274</v>
      </c>
      <c r="E9" s="11">
        <v>10575</v>
      </c>
      <c r="F9" s="11">
        <v>24530849</v>
      </c>
      <c r="G9" s="11">
        <v>-14179053</v>
      </c>
      <c r="H9" s="11">
        <v>-7410754</v>
      </c>
      <c r="I9" s="11">
        <v>0</v>
      </c>
      <c r="J9" s="11">
        <v>-21589807</v>
      </c>
      <c r="K9" s="11">
        <v>2941042</v>
      </c>
      <c r="L9" s="11">
        <v>58402</v>
      </c>
      <c r="M9" s="11">
        <v>0</v>
      </c>
      <c r="N9" s="11">
        <v>30723</v>
      </c>
      <c r="O9" s="11">
        <v>0</v>
      </c>
      <c r="P9" s="11">
        <v>89125</v>
      </c>
      <c r="Q9" s="11">
        <v>727321</v>
      </c>
      <c r="R9" s="11">
        <v>-528547</v>
      </c>
      <c r="S9" s="11">
        <v>198774</v>
      </c>
      <c r="T9" s="11">
        <v>3228941</v>
      </c>
    </row>
    <row r="10" spans="2:20" x14ac:dyDescent="0.25">
      <c r="B10" s="5">
        <v>10</v>
      </c>
      <c r="C10" s="5" t="str">
        <f>VLOOKUP(B10,'Estructura ESF y EERR 2023'!A8:B133,2,0)</f>
        <v>Universidad Mayor</v>
      </c>
      <c r="D10" s="11">
        <v>114649868</v>
      </c>
      <c r="E10" s="11">
        <v>797267</v>
      </c>
      <c r="F10" s="11">
        <v>115447135</v>
      </c>
      <c r="G10" s="11">
        <v>-67170734</v>
      </c>
      <c r="H10" s="11">
        <v>-34517034</v>
      </c>
      <c r="I10" s="11">
        <v>-1831058</v>
      </c>
      <c r="J10" s="11">
        <v>-103518826</v>
      </c>
      <c r="K10" s="11">
        <v>11928309</v>
      </c>
      <c r="L10" s="11">
        <v>-1161940</v>
      </c>
      <c r="M10" s="11">
        <v>251577</v>
      </c>
      <c r="N10" s="11">
        <v>-2447232</v>
      </c>
      <c r="O10" s="11">
        <v>-118967</v>
      </c>
      <c r="P10" s="11">
        <v>-3476562</v>
      </c>
      <c r="Q10" s="11">
        <v>352958</v>
      </c>
      <c r="R10" s="11">
        <v>-5260008</v>
      </c>
      <c r="S10" s="11">
        <v>-4907050</v>
      </c>
      <c r="T10" s="11">
        <v>3544697</v>
      </c>
    </row>
    <row r="11" spans="2:20" x14ac:dyDescent="0.25">
      <c r="B11" s="5">
        <v>11</v>
      </c>
      <c r="C11" s="5" t="str">
        <f>VLOOKUP(B11,'Estructura ESF y EERR 2023'!A9:B134,2,0)</f>
        <v>Universidad Academia de Humanismo Cristiano</v>
      </c>
      <c r="D11" s="11">
        <v>13662267</v>
      </c>
      <c r="E11" s="11">
        <v>363671</v>
      </c>
      <c r="F11" s="11">
        <v>14025938</v>
      </c>
      <c r="G11" s="11">
        <v>-7596347</v>
      </c>
      <c r="H11" s="11">
        <v>-5033414</v>
      </c>
      <c r="I11" s="11">
        <v>0</v>
      </c>
      <c r="J11" s="11">
        <v>-12629761</v>
      </c>
      <c r="K11" s="11">
        <v>1396177</v>
      </c>
      <c r="L11" s="11">
        <v>0</v>
      </c>
      <c r="M11" s="11">
        <v>0</v>
      </c>
      <c r="N11" s="11">
        <v>-56296</v>
      </c>
      <c r="O11" s="11">
        <v>0</v>
      </c>
      <c r="P11" s="11">
        <v>-56296</v>
      </c>
      <c r="Q11" s="11">
        <v>0</v>
      </c>
      <c r="R11" s="11">
        <v>-166393</v>
      </c>
      <c r="S11" s="11">
        <v>-166393</v>
      </c>
      <c r="T11" s="11">
        <v>1173488</v>
      </c>
    </row>
    <row r="12" spans="2:20" x14ac:dyDescent="0.25">
      <c r="B12" s="5">
        <v>13</v>
      </c>
      <c r="C12" s="5" t="str">
        <f>VLOOKUP(B12,'Estructura ESF y EERR 2023'!A10:B135,2,0)</f>
        <v>Universidad Santo Tomás</v>
      </c>
      <c r="D12" s="11">
        <v>109394861</v>
      </c>
      <c r="E12" s="11">
        <v>4105628</v>
      </c>
      <c r="F12" s="11">
        <v>113500489</v>
      </c>
      <c r="G12" s="11">
        <v>-79568432</v>
      </c>
      <c r="H12" s="11">
        <v>-24936845</v>
      </c>
      <c r="I12" s="11">
        <v>-4513</v>
      </c>
      <c r="J12" s="11">
        <v>-104509790</v>
      </c>
      <c r="K12" s="11">
        <v>8990699</v>
      </c>
      <c r="L12" s="11">
        <v>675823</v>
      </c>
      <c r="M12" s="11">
        <v>39144</v>
      </c>
      <c r="N12" s="11">
        <v>-1461840</v>
      </c>
      <c r="O12" s="11">
        <v>0</v>
      </c>
      <c r="P12" s="11">
        <v>-746873</v>
      </c>
      <c r="Q12" s="11">
        <v>255193</v>
      </c>
      <c r="R12" s="11">
        <v>-4775840</v>
      </c>
      <c r="S12" s="11">
        <v>-4520647</v>
      </c>
      <c r="T12" s="11">
        <v>3723179</v>
      </c>
    </row>
    <row r="13" spans="2:20" x14ac:dyDescent="0.25">
      <c r="B13" s="5">
        <v>16</v>
      </c>
      <c r="C13" s="5" t="str">
        <f>VLOOKUP(B13,'Estructura ESF y EERR 2023'!A11:B136,2,0)</f>
        <v>Universidad La República</v>
      </c>
      <c r="D13" s="11">
        <v>3415827</v>
      </c>
      <c r="E13" s="11">
        <v>450051</v>
      </c>
      <c r="F13" s="11">
        <v>3865878</v>
      </c>
      <c r="G13" s="11">
        <v>-3553411</v>
      </c>
      <c r="H13" s="11">
        <v>-1118459</v>
      </c>
      <c r="I13" s="11">
        <v>0</v>
      </c>
      <c r="J13" s="11">
        <v>-4671870</v>
      </c>
      <c r="K13" s="11">
        <v>-805992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-38548</v>
      </c>
      <c r="S13" s="11">
        <v>-38548</v>
      </c>
      <c r="T13" s="11">
        <v>-844540</v>
      </c>
    </row>
    <row r="14" spans="2:20" x14ac:dyDescent="0.25">
      <c r="B14" s="5">
        <v>17</v>
      </c>
      <c r="C14" s="5" t="str">
        <f>VLOOKUP(B14,'Estructura ESF y EERR 2023'!A12:B137,2,0)</f>
        <v>Universidad SEK</v>
      </c>
      <c r="D14" s="11">
        <v>7093665</v>
      </c>
      <c r="E14" s="11">
        <v>1026134</v>
      </c>
      <c r="F14" s="11">
        <v>8119799</v>
      </c>
      <c r="G14" s="11">
        <v>-5259686</v>
      </c>
      <c r="H14" s="11">
        <v>-2319990</v>
      </c>
      <c r="I14" s="11">
        <v>0</v>
      </c>
      <c r="J14" s="11">
        <v>-7579676</v>
      </c>
      <c r="K14" s="11">
        <v>540123</v>
      </c>
      <c r="L14" s="11">
        <v>0</v>
      </c>
      <c r="M14" s="11">
        <v>1880</v>
      </c>
      <c r="N14" s="11">
        <v>0</v>
      </c>
      <c r="O14" s="11">
        <v>-31087</v>
      </c>
      <c r="P14" s="11">
        <v>-29207</v>
      </c>
      <c r="Q14" s="11">
        <v>245403</v>
      </c>
      <c r="R14" s="11">
        <v>-51963</v>
      </c>
      <c r="S14" s="11">
        <v>193440</v>
      </c>
      <c r="T14" s="11">
        <v>704356</v>
      </c>
    </row>
    <row r="15" spans="2:20" x14ac:dyDescent="0.25">
      <c r="B15" s="5">
        <v>19</v>
      </c>
      <c r="C15" s="5" t="str">
        <f>VLOOKUP(B15,'Estructura ESF y EERR 2023'!A13:B138,2,0)</f>
        <v>Universidad de las Américas</v>
      </c>
      <c r="D15" s="11">
        <v>100790682</v>
      </c>
      <c r="E15" s="11">
        <v>1171530</v>
      </c>
      <c r="F15" s="11">
        <v>101962212</v>
      </c>
      <c r="G15" s="11">
        <v>-56856849</v>
      </c>
      <c r="H15" s="11">
        <v>-40484331</v>
      </c>
      <c r="I15" s="11">
        <v>-12497</v>
      </c>
      <c r="J15" s="11">
        <v>-97353677</v>
      </c>
      <c r="K15" s="11">
        <v>4608535</v>
      </c>
      <c r="L15" s="11">
        <v>0</v>
      </c>
      <c r="M15" s="11">
        <v>-39808</v>
      </c>
      <c r="N15" s="11">
        <v>0</v>
      </c>
      <c r="O15" s="11">
        <v>0</v>
      </c>
      <c r="P15" s="11">
        <v>-39808</v>
      </c>
      <c r="Q15" s="11">
        <v>1457717</v>
      </c>
      <c r="R15" s="11">
        <v>-1001677</v>
      </c>
      <c r="S15" s="11">
        <v>456040</v>
      </c>
      <c r="T15" s="11">
        <v>5024767</v>
      </c>
    </row>
    <row r="16" spans="2:20" x14ac:dyDescent="0.25">
      <c r="B16" s="5">
        <v>20</v>
      </c>
      <c r="C16" s="5" t="str">
        <f>VLOOKUP(B16,'Estructura ESF y EERR 2023'!A14:B139,2,0)</f>
        <v>Universidad Andrés Bello</v>
      </c>
      <c r="D16" s="11">
        <v>300760725</v>
      </c>
      <c r="E16" s="11">
        <v>1172792</v>
      </c>
      <c r="F16" s="11">
        <v>301933517</v>
      </c>
      <c r="G16" s="11">
        <v>-202058976</v>
      </c>
      <c r="H16" s="11">
        <v>-64428526</v>
      </c>
      <c r="I16" s="11">
        <v>-389126</v>
      </c>
      <c r="J16" s="11">
        <v>-266876628</v>
      </c>
      <c r="K16" s="11">
        <v>35056889</v>
      </c>
      <c r="L16" s="11">
        <v>24410560</v>
      </c>
      <c r="M16" s="11">
        <v>461707</v>
      </c>
      <c r="N16" s="11">
        <v>-33588</v>
      </c>
      <c r="O16" s="11">
        <v>110944</v>
      </c>
      <c r="P16" s="11">
        <v>24949623</v>
      </c>
      <c r="Q16" s="11">
        <v>13755035</v>
      </c>
      <c r="R16" s="11">
        <v>-4092948</v>
      </c>
      <c r="S16" s="11">
        <v>9662087</v>
      </c>
      <c r="T16" s="11">
        <v>69668599</v>
      </c>
    </row>
    <row r="17" spans="2:20" x14ac:dyDescent="0.25">
      <c r="B17" s="5">
        <v>22</v>
      </c>
      <c r="C17" s="5" t="str">
        <f>VLOOKUP(B17,'Estructura ESF y EERR 2023'!A15:B140,2,0)</f>
        <v>Universidad de Viña del Mar</v>
      </c>
      <c r="D17" s="11">
        <v>34710760</v>
      </c>
      <c r="E17" s="11">
        <v>50447</v>
      </c>
      <c r="F17" s="11">
        <v>34761207</v>
      </c>
      <c r="G17" s="11">
        <v>-22557882</v>
      </c>
      <c r="H17" s="11">
        <v>-11062865</v>
      </c>
      <c r="I17" s="11">
        <v>-4399</v>
      </c>
      <c r="J17" s="11">
        <v>-33625146</v>
      </c>
      <c r="K17" s="11">
        <v>1136061</v>
      </c>
      <c r="L17" s="11">
        <v>0</v>
      </c>
      <c r="M17" s="11">
        <v>46655</v>
      </c>
      <c r="N17" s="11">
        <v>-59494</v>
      </c>
      <c r="O17" s="11">
        <v>0</v>
      </c>
      <c r="P17" s="11">
        <v>-12839</v>
      </c>
      <c r="Q17" s="11">
        <v>520976</v>
      </c>
      <c r="R17" s="11">
        <v>-1192537</v>
      </c>
      <c r="S17" s="11">
        <v>-671561</v>
      </c>
      <c r="T17" s="11">
        <v>451661</v>
      </c>
    </row>
    <row r="18" spans="2:20" x14ac:dyDescent="0.25">
      <c r="B18" s="5">
        <v>23</v>
      </c>
      <c r="C18" s="5" t="str">
        <f>VLOOKUP(B18,'Estructura ESF y EERR 2023'!A16:B141,2,0)</f>
        <v>Universidad Adolfo Ibáñez</v>
      </c>
      <c r="D18" s="11">
        <v>100999777</v>
      </c>
      <c r="E18" s="11">
        <v>189205</v>
      </c>
      <c r="F18" s="11">
        <v>101188982</v>
      </c>
      <c r="G18" s="11">
        <v>-66955631</v>
      </c>
      <c r="H18" s="11">
        <v>-24019147</v>
      </c>
      <c r="I18" s="11">
        <v>-106343</v>
      </c>
      <c r="J18" s="11">
        <v>-91081121</v>
      </c>
      <c r="K18" s="11">
        <v>10107861</v>
      </c>
      <c r="L18" s="11">
        <v>27089</v>
      </c>
      <c r="M18" s="11">
        <v>-30150</v>
      </c>
      <c r="N18" s="11">
        <v>-5673325</v>
      </c>
      <c r="O18" s="11">
        <v>-23735</v>
      </c>
      <c r="P18" s="11">
        <v>-5700121</v>
      </c>
      <c r="Q18" s="11">
        <v>1069994</v>
      </c>
      <c r="R18" s="11">
        <v>-6320971</v>
      </c>
      <c r="S18" s="11">
        <v>-5250977</v>
      </c>
      <c r="T18" s="11">
        <v>-843237</v>
      </c>
    </row>
    <row r="19" spans="2:20" x14ac:dyDescent="0.25">
      <c r="B19" s="5">
        <v>26</v>
      </c>
      <c r="C19" s="5" t="str">
        <f>VLOOKUP(B19,'Estructura ESF y EERR 2023'!A17:B142,2,0)</f>
        <v>Universidad de Artes, Ciencias y Comunicación - UNIACC</v>
      </c>
      <c r="D19" s="11">
        <v>17978785</v>
      </c>
      <c r="E19" s="11">
        <v>69080</v>
      </c>
      <c r="F19" s="11">
        <v>18047865</v>
      </c>
      <c r="G19" s="11">
        <v>-3863372</v>
      </c>
      <c r="H19" s="11">
        <v>-13012139</v>
      </c>
      <c r="I19" s="11">
        <v>0</v>
      </c>
      <c r="J19" s="11">
        <v>-16875511</v>
      </c>
      <c r="K19" s="11">
        <v>1172354</v>
      </c>
      <c r="L19" s="11">
        <v>0</v>
      </c>
      <c r="M19" s="11">
        <v>7491</v>
      </c>
      <c r="N19" s="11">
        <v>8518</v>
      </c>
      <c r="O19" s="11">
        <v>0</v>
      </c>
      <c r="P19" s="11">
        <v>16009</v>
      </c>
      <c r="Q19" s="11">
        <v>546654</v>
      </c>
      <c r="R19" s="11">
        <v>-368702</v>
      </c>
      <c r="S19" s="11">
        <v>177952</v>
      </c>
      <c r="T19" s="11">
        <v>1366315</v>
      </c>
    </row>
    <row r="20" spans="2:20" x14ac:dyDescent="0.25">
      <c r="B20" s="5">
        <v>31</v>
      </c>
      <c r="C20" s="5" t="str">
        <f>VLOOKUP(B20,'Estructura ESF y EERR 2023'!A18:B143,2,0)</f>
        <v>Universidad Autónoma de Chile</v>
      </c>
      <c r="D20" s="11">
        <v>141472990</v>
      </c>
      <c r="E20" s="11">
        <v>211299</v>
      </c>
      <c r="F20" s="11">
        <v>141684289</v>
      </c>
      <c r="G20" s="11">
        <v>-85548893</v>
      </c>
      <c r="H20" s="11">
        <v>-45470039</v>
      </c>
      <c r="I20" s="11">
        <v>-240777</v>
      </c>
      <c r="J20" s="11">
        <v>-131259709</v>
      </c>
      <c r="K20" s="11">
        <v>10424580</v>
      </c>
      <c r="L20" s="11">
        <v>-232914</v>
      </c>
      <c r="M20" s="11">
        <v>16539</v>
      </c>
      <c r="N20" s="11">
        <v>18199</v>
      </c>
      <c r="O20" s="11">
        <v>0</v>
      </c>
      <c r="P20" s="11">
        <v>-198176</v>
      </c>
      <c r="Q20" s="11">
        <v>11915468</v>
      </c>
      <c r="R20" s="11">
        <v>-1041741</v>
      </c>
      <c r="S20" s="11">
        <v>10873727</v>
      </c>
      <c r="T20" s="11">
        <v>21100131</v>
      </c>
    </row>
    <row r="21" spans="2:20" x14ac:dyDescent="0.25">
      <c r="B21" s="5">
        <v>34</v>
      </c>
      <c r="C21" s="5" t="str">
        <f>VLOOKUP(B21,'Estructura ESF y EERR 2023'!A19:B144,2,0)</f>
        <v>Universidad de los Andes</v>
      </c>
      <c r="D21" s="11">
        <v>237359056</v>
      </c>
      <c r="E21" s="11">
        <v>7242721</v>
      </c>
      <c r="F21" s="11">
        <v>244601777</v>
      </c>
      <c r="G21" s="11">
        <v>-191685875</v>
      </c>
      <c r="H21" s="11">
        <v>-35683336</v>
      </c>
      <c r="I21" s="11">
        <v>-32574</v>
      </c>
      <c r="J21" s="11">
        <v>-227401785</v>
      </c>
      <c r="K21" s="11">
        <v>17199992</v>
      </c>
      <c r="L21" s="11">
        <v>-559550</v>
      </c>
      <c r="M21" s="11">
        <v>60883</v>
      </c>
      <c r="N21" s="11">
        <v>-6429909</v>
      </c>
      <c r="O21" s="11">
        <v>149579</v>
      </c>
      <c r="P21" s="11">
        <v>-6778997</v>
      </c>
      <c r="Q21" s="11">
        <v>2786039</v>
      </c>
      <c r="R21" s="11">
        <v>-11954556</v>
      </c>
      <c r="S21" s="11">
        <v>-9168517</v>
      </c>
      <c r="T21" s="11">
        <v>1252478</v>
      </c>
    </row>
    <row r="22" spans="2:20" x14ac:dyDescent="0.25">
      <c r="B22" s="5">
        <v>38</v>
      </c>
      <c r="C22" s="5" t="str">
        <f>VLOOKUP(B22,'Estructura ESF y EERR 2023'!A20:B145,2,0)</f>
        <v>Universidad Adventista de Chile</v>
      </c>
      <c r="D22" s="11">
        <v>9254694</v>
      </c>
      <c r="E22" s="11">
        <v>1250873</v>
      </c>
      <c r="F22" s="11">
        <v>10505567</v>
      </c>
      <c r="G22" s="11">
        <v>-6012113</v>
      </c>
      <c r="H22" s="11">
        <v>-3641829</v>
      </c>
      <c r="I22" s="11">
        <v>-136237</v>
      </c>
      <c r="J22" s="11">
        <v>-9790179</v>
      </c>
      <c r="K22" s="11">
        <v>715388</v>
      </c>
      <c r="L22" s="11">
        <v>0</v>
      </c>
      <c r="M22" s="11">
        <v>269</v>
      </c>
      <c r="N22" s="11">
        <v>0</v>
      </c>
      <c r="O22" s="11">
        <v>0</v>
      </c>
      <c r="P22" s="11">
        <v>269</v>
      </c>
      <c r="Q22" s="11">
        <v>16036</v>
      </c>
      <c r="R22" s="11">
        <v>-193351</v>
      </c>
      <c r="S22" s="11">
        <v>-177315</v>
      </c>
      <c r="T22" s="11">
        <v>538342</v>
      </c>
    </row>
    <row r="23" spans="2:20" x14ac:dyDescent="0.25">
      <c r="B23" s="5">
        <v>39</v>
      </c>
      <c r="C23" s="5" t="str">
        <f>VLOOKUP(B23,'Estructura ESF y EERR 2023'!A21:B146,2,0)</f>
        <v>Universidad San Sebastián</v>
      </c>
      <c r="D23" s="11">
        <v>218862519</v>
      </c>
      <c r="E23" s="11">
        <v>3223717</v>
      </c>
      <c r="F23" s="11">
        <v>222086236</v>
      </c>
      <c r="G23" s="11">
        <v>-109958102</v>
      </c>
      <c r="H23" s="11">
        <v>-82851819</v>
      </c>
      <c r="I23" s="11">
        <v>-4182802</v>
      </c>
      <c r="J23" s="11">
        <v>-196992723</v>
      </c>
      <c r="K23" s="11">
        <v>25093513</v>
      </c>
      <c r="L23" s="11">
        <v>-100798</v>
      </c>
      <c r="M23" s="11">
        <v>-46881</v>
      </c>
      <c r="N23" s="11">
        <v>-1697194</v>
      </c>
      <c r="O23" s="11">
        <v>-15238</v>
      </c>
      <c r="P23" s="11">
        <v>-1860111</v>
      </c>
      <c r="Q23" s="11">
        <v>607124</v>
      </c>
      <c r="R23" s="11">
        <v>-6751527</v>
      </c>
      <c r="S23" s="11">
        <v>-6144403</v>
      </c>
      <c r="T23" s="11">
        <v>17088999</v>
      </c>
    </row>
    <row r="24" spans="2:20" x14ac:dyDescent="0.25">
      <c r="B24" s="5">
        <v>42</v>
      </c>
      <c r="C24" s="5" t="str">
        <f>VLOOKUP(B24,'Estructura ESF y EERR 2023'!A22:B147,2,0)</f>
        <v>Universidad Católica Cardenal Raúl Silva Henríquez</v>
      </c>
      <c r="D24" s="11">
        <v>24028070</v>
      </c>
      <c r="E24" s="11">
        <v>59900</v>
      </c>
      <c r="F24" s="11">
        <v>24087970</v>
      </c>
      <c r="G24" s="11">
        <v>-18533825</v>
      </c>
      <c r="H24" s="11">
        <v>-7693114</v>
      </c>
      <c r="I24" s="11">
        <v>-4464</v>
      </c>
      <c r="J24" s="11">
        <v>-26231403</v>
      </c>
      <c r="K24" s="11">
        <v>-2143433</v>
      </c>
      <c r="L24" s="11">
        <v>0</v>
      </c>
      <c r="M24" s="11">
        <v>9770</v>
      </c>
      <c r="N24" s="11">
        <v>-23001</v>
      </c>
      <c r="O24" s="11">
        <v>0</v>
      </c>
      <c r="P24" s="11">
        <v>-13231</v>
      </c>
      <c r="Q24" s="11">
        <v>191771</v>
      </c>
      <c r="R24" s="11">
        <v>-101070</v>
      </c>
      <c r="S24" s="11">
        <v>90701</v>
      </c>
      <c r="T24" s="11">
        <v>-2065963</v>
      </c>
    </row>
    <row r="25" spans="2:20" x14ac:dyDescent="0.25">
      <c r="B25" s="5">
        <v>45</v>
      </c>
      <c r="C25" s="5" t="str">
        <f>VLOOKUP(B25,'Estructura ESF y EERR 2023'!A23:B148,2,0)</f>
        <v>Universidad del Desarrollo</v>
      </c>
      <c r="D25" s="11">
        <v>137117413</v>
      </c>
      <c r="E25" s="11">
        <v>1834429</v>
      </c>
      <c r="F25" s="11">
        <v>138951842</v>
      </c>
      <c r="G25" s="11">
        <v>-133042049</v>
      </c>
      <c r="H25" s="11">
        <v>0</v>
      </c>
      <c r="I25" s="11">
        <v>-342494</v>
      </c>
      <c r="J25" s="11">
        <v>-133384543</v>
      </c>
      <c r="K25" s="11">
        <v>5567299</v>
      </c>
      <c r="L25" s="11">
        <v>857793</v>
      </c>
      <c r="M25" s="11">
        <v>-2312185</v>
      </c>
      <c r="N25" s="11">
        <v>0</v>
      </c>
      <c r="O25" s="11">
        <v>0</v>
      </c>
      <c r="P25" s="11">
        <v>-1454392</v>
      </c>
      <c r="Q25" s="11">
        <v>1364879</v>
      </c>
      <c r="R25" s="11">
        <v>-2209367</v>
      </c>
      <c r="S25" s="11">
        <v>-844488</v>
      </c>
      <c r="T25" s="11">
        <v>3268419</v>
      </c>
    </row>
    <row r="26" spans="2:20" x14ac:dyDescent="0.25">
      <c r="B26" s="5">
        <v>46</v>
      </c>
      <c r="C26" s="5" t="str">
        <f>VLOOKUP(B26,'Estructura ESF y EERR 2023'!A24:B149,2,0)</f>
        <v>Universidad de Aconcagua</v>
      </c>
      <c r="D26" s="11">
        <v>10770117</v>
      </c>
      <c r="E26" s="11">
        <v>14196</v>
      </c>
      <c r="F26" s="11">
        <v>10784313</v>
      </c>
      <c r="G26" s="11">
        <v>-5609430</v>
      </c>
      <c r="H26" s="11">
        <v>-3729475</v>
      </c>
      <c r="I26" s="11">
        <v>0</v>
      </c>
      <c r="J26" s="11">
        <v>-9338905</v>
      </c>
      <c r="K26" s="11">
        <v>1445408</v>
      </c>
      <c r="L26" s="11">
        <v>0</v>
      </c>
      <c r="M26" s="11">
        <v>54205</v>
      </c>
      <c r="N26" s="11">
        <v>0</v>
      </c>
      <c r="O26" s="11">
        <v>0</v>
      </c>
      <c r="P26" s="11">
        <v>54205</v>
      </c>
      <c r="Q26" s="11">
        <v>0</v>
      </c>
      <c r="R26" s="11">
        <v>-39305</v>
      </c>
      <c r="S26" s="11">
        <v>-39305</v>
      </c>
      <c r="T26" s="11">
        <v>1460308</v>
      </c>
    </row>
    <row r="27" spans="2:20" x14ac:dyDescent="0.25">
      <c r="B27" s="5">
        <v>48</v>
      </c>
      <c r="C27" s="5" t="str">
        <f>VLOOKUP(B27,'Estructura ESF y EERR 2023'!A25:B150,2,0)</f>
        <v>Universidad Los Leones</v>
      </c>
      <c r="D27" s="11">
        <v>38647</v>
      </c>
      <c r="E27" s="11">
        <v>0</v>
      </c>
      <c r="F27" s="11">
        <v>38647</v>
      </c>
      <c r="G27" s="11">
        <v>-149985</v>
      </c>
      <c r="H27" s="11">
        <v>-292280</v>
      </c>
      <c r="I27" s="11">
        <v>0</v>
      </c>
      <c r="J27" s="11">
        <v>-442265</v>
      </c>
      <c r="K27" s="11">
        <v>-403618</v>
      </c>
      <c r="L27" s="11">
        <v>0</v>
      </c>
      <c r="M27" s="11">
        <v>-53</v>
      </c>
      <c r="N27" s="11">
        <v>0</v>
      </c>
      <c r="O27" s="11">
        <v>0</v>
      </c>
      <c r="P27" s="11">
        <v>-53</v>
      </c>
      <c r="Q27" s="11">
        <v>0</v>
      </c>
      <c r="R27" s="11">
        <v>-22824</v>
      </c>
      <c r="S27" s="11">
        <v>-22824</v>
      </c>
      <c r="T27" s="11">
        <v>-426495</v>
      </c>
    </row>
    <row r="28" spans="2:20" x14ac:dyDescent="0.25">
      <c r="B28" s="5">
        <v>50</v>
      </c>
      <c r="C28" s="5" t="str">
        <f>VLOOKUP(B28,'Estructura ESF y EERR 2023'!A26:B151,2,0)</f>
        <v>Universidad Bernardo O'Higgins</v>
      </c>
      <c r="D28" s="11">
        <v>30064617</v>
      </c>
      <c r="E28" s="11">
        <v>2064946</v>
      </c>
      <c r="F28" s="11">
        <v>32129563</v>
      </c>
      <c r="G28" s="11">
        <v>-14380485</v>
      </c>
      <c r="H28" s="11">
        <v>-12875417</v>
      </c>
      <c r="I28" s="11">
        <v>-497971</v>
      </c>
      <c r="J28" s="11">
        <v>-27753873</v>
      </c>
      <c r="K28" s="11">
        <v>4375690</v>
      </c>
      <c r="L28" s="11">
        <v>-6326</v>
      </c>
      <c r="M28" s="11">
        <v>57775</v>
      </c>
      <c r="N28" s="11">
        <v>-365595</v>
      </c>
      <c r="O28" s="11">
        <v>0</v>
      </c>
      <c r="P28" s="11">
        <v>-314146</v>
      </c>
      <c r="Q28" s="11">
        <v>787423</v>
      </c>
      <c r="R28" s="11">
        <v>-777874</v>
      </c>
      <c r="S28" s="11">
        <v>9549</v>
      </c>
      <c r="T28" s="11">
        <v>4071093</v>
      </c>
    </row>
    <row r="29" spans="2:20" x14ac:dyDescent="0.25">
      <c r="B29" s="5">
        <v>54</v>
      </c>
      <c r="C29" s="5" t="str">
        <f>VLOOKUP(B29,'Estructura ESF y EERR 2023'!A27:B152,2,0)</f>
        <v>Universidad Tecnológica de Chile INACAP</v>
      </c>
      <c r="D29" s="11">
        <v>9470442</v>
      </c>
      <c r="E29" s="11">
        <v>159651</v>
      </c>
      <c r="F29" s="11">
        <v>9630093</v>
      </c>
      <c r="G29" s="11">
        <v>-10071362</v>
      </c>
      <c r="H29" s="11">
        <v>-7730267</v>
      </c>
      <c r="I29" s="11">
        <v>-778839</v>
      </c>
      <c r="J29" s="11">
        <v>-18580468</v>
      </c>
      <c r="K29" s="11">
        <v>-8950375</v>
      </c>
      <c r="L29" s="11">
        <v>0</v>
      </c>
      <c r="M29" s="11">
        <v>870</v>
      </c>
      <c r="N29" s="11">
        <v>-638748</v>
      </c>
      <c r="O29" s="11">
        <v>0</v>
      </c>
      <c r="P29" s="11">
        <v>-637878</v>
      </c>
      <c r="Q29" s="11">
        <v>4211582</v>
      </c>
      <c r="R29" s="11">
        <v>-122849</v>
      </c>
      <c r="S29" s="11">
        <v>4088733</v>
      </c>
      <c r="T29" s="11">
        <v>-5499520</v>
      </c>
    </row>
    <row r="30" spans="2:20" x14ac:dyDescent="0.25">
      <c r="B30" s="5">
        <v>68</v>
      </c>
      <c r="C30" s="5" t="str">
        <f>VLOOKUP(B30,'Estructura ESF y EERR 2023'!A28:B153,2,0)</f>
        <v>Universidad Miguel de Cervantes</v>
      </c>
      <c r="D30" s="11">
        <v>3829130</v>
      </c>
      <c r="E30" s="11">
        <v>875</v>
      </c>
      <c r="F30" s="11">
        <v>3830005</v>
      </c>
      <c r="G30" s="11">
        <v>-1255823</v>
      </c>
      <c r="H30" s="11">
        <v>-2260508</v>
      </c>
      <c r="I30" s="11">
        <v>0</v>
      </c>
      <c r="J30" s="11">
        <v>-3516331</v>
      </c>
      <c r="K30" s="11">
        <v>313674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190254</v>
      </c>
      <c r="R30" s="11">
        <v>-10898</v>
      </c>
      <c r="S30" s="11">
        <v>179356</v>
      </c>
      <c r="T30" s="11">
        <v>493030</v>
      </c>
    </row>
    <row r="31" spans="2:20" x14ac:dyDescent="0.25">
      <c r="B31" s="5">
        <v>69</v>
      </c>
      <c r="C31" s="5" t="str">
        <f>VLOOKUP(B31,'Estructura ESF y EERR 2023'!A29:B154,2,0)</f>
        <v>Universidad Alberto Hurtado</v>
      </c>
      <c r="D31" s="11">
        <v>37091825</v>
      </c>
      <c r="E31" s="11">
        <v>86735</v>
      </c>
      <c r="F31" s="11">
        <v>37178560</v>
      </c>
      <c r="G31" s="11">
        <v>-27253621</v>
      </c>
      <c r="H31" s="11">
        <v>-16438888</v>
      </c>
      <c r="I31" s="11">
        <v>-271917</v>
      </c>
      <c r="J31" s="11">
        <v>-43964426</v>
      </c>
      <c r="K31" s="11">
        <v>-6785866</v>
      </c>
      <c r="L31" s="11">
        <v>0</v>
      </c>
      <c r="M31" s="11">
        <v>-88528</v>
      </c>
      <c r="N31" s="11">
        <v>-383829</v>
      </c>
      <c r="O31" s="11">
        <v>0</v>
      </c>
      <c r="P31" s="11">
        <v>-472357</v>
      </c>
      <c r="Q31" s="11">
        <v>352681</v>
      </c>
      <c r="R31" s="11">
        <v>-701712</v>
      </c>
      <c r="S31" s="11">
        <v>-349031</v>
      </c>
      <c r="T31" s="11">
        <v>-7607254</v>
      </c>
    </row>
    <row r="32" spans="2:20" x14ac:dyDescent="0.25">
      <c r="B32" s="5">
        <v>70</v>
      </c>
      <c r="C32" s="5" t="str">
        <f>VLOOKUP(B32,'Estructura ESF y EERR 2023'!A30:B155,2,0)</f>
        <v>Universidad de Chile</v>
      </c>
      <c r="D32" s="11">
        <v>548224865</v>
      </c>
      <c r="E32" s="11">
        <v>39319602</v>
      </c>
      <c r="F32" s="11">
        <v>587544467</v>
      </c>
      <c r="G32" s="11">
        <v>-222501592</v>
      </c>
      <c r="H32" s="11">
        <v>-393922549</v>
      </c>
      <c r="I32" s="11">
        <v>-823139</v>
      </c>
      <c r="J32" s="11">
        <v>-617247280</v>
      </c>
      <c r="K32" s="11">
        <v>-29702813</v>
      </c>
      <c r="L32" s="11">
        <v>9871</v>
      </c>
      <c r="M32" s="11">
        <v>165700</v>
      </c>
      <c r="N32" s="11">
        <v>-160058</v>
      </c>
      <c r="O32" s="11">
        <v>0</v>
      </c>
      <c r="P32" s="11">
        <v>15513</v>
      </c>
      <c r="Q32" s="11">
        <v>21911458</v>
      </c>
      <c r="R32" s="11">
        <v>-4873545</v>
      </c>
      <c r="S32" s="11">
        <v>17037913</v>
      </c>
      <c r="T32" s="11">
        <v>-12649387</v>
      </c>
    </row>
    <row r="33" spans="2:20" x14ac:dyDescent="0.25">
      <c r="B33" s="5">
        <v>71</v>
      </c>
      <c r="C33" s="5" t="str">
        <f>VLOOKUP(B33,'Estructura ESF y EERR 2023'!A31:B156,2,0)</f>
        <v>Universidad de Santiago de Chile</v>
      </c>
      <c r="D33" s="11">
        <v>144303652</v>
      </c>
      <c r="E33" s="11">
        <v>2656134</v>
      </c>
      <c r="F33" s="11">
        <v>146959786</v>
      </c>
      <c r="G33" s="11">
        <v>-77799473</v>
      </c>
      <c r="H33" s="11">
        <v>-63798754</v>
      </c>
      <c r="I33" s="11">
        <v>-4623299</v>
      </c>
      <c r="J33" s="11">
        <v>-146221526</v>
      </c>
      <c r="K33" s="11">
        <v>738260</v>
      </c>
      <c r="L33" s="11">
        <v>-978927</v>
      </c>
      <c r="M33" s="11">
        <v>38211</v>
      </c>
      <c r="N33" s="11">
        <v>-70504</v>
      </c>
      <c r="O33" s="11">
        <v>-9487</v>
      </c>
      <c r="P33" s="11">
        <v>-1020707</v>
      </c>
      <c r="Q33" s="11">
        <v>4994465</v>
      </c>
      <c r="R33" s="11">
        <v>-2326518</v>
      </c>
      <c r="S33" s="11">
        <v>2667947</v>
      </c>
      <c r="T33" s="11">
        <v>2385500</v>
      </c>
    </row>
    <row r="34" spans="2:20" x14ac:dyDescent="0.25">
      <c r="B34" s="5">
        <v>72</v>
      </c>
      <c r="C34" s="5" t="str">
        <f>VLOOKUP(B34,'Estructura ESF y EERR 2023'!A32:B157,2,0)</f>
        <v>Universidad de Valparaíso</v>
      </c>
      <c r="D34" s="11">
        <v>95815529</v>
      </c>
      <c r="E34" s="11">
        <v>1205019</v>
      </c>
      <c r="F34" s="11">
        <v>97020548</v>
      </c>
      <c r="G34" s="11">
        <v>-52211341</v>
      </c>
      <c r="H34" s="11">
        <v>-42036051</v>
      </c>
      <c r="I34" s="11">
        <v>-23158</v>
      </c>
      <c r="J34" s="11">
        <v>-94270550</v>
      </c>
      <c r="K34" s="11">
        <v>2749998</v>
      </c>
      <c r="L34" s="11">
        <v>57663</v>
      </c>
      <c r="M34" s="11">
        <v>0</v>
      </c>
      <c r="N34" s="11">
        <v>-395221</v>
      </c>
      <c r="O34" s="11">
        <v>0</v>
      </c>
      <c r="P34" s="11">
        <v>-337558</v>
      </c>
      <c r="Q34" s="11">
        <v>331833</v>
      </c>
      <c r="R34" s="11">
        <v>-2629311</v>
      </c>
      <c r="S34" s="11">
        <v>-2297478</v>
      </c>
      <c r="T34" s="11">
        <v>114962</v>
      </c>
    </row>
    <row r="35" spans="2:20" x14ac:dyDescent="0.25">
      <c r="B35" s="5">
        <v>73</v>
      </c>
      <c r="C35" s="5" t="str">
        <f>VLOOKUP(B35,'Estructura ESF y EERR 2023'!A33:B158,2,0)</f>
        <v>Universidad de Antofagasta</v>
      </c>
      <c r="D35" s="11">
        <v>55773572</v>
      </c>
      <c r="E35" s="11">
        <v>0</v>
      </c>
      <c r="F35" s="11">
        <v>55773572</v>
      </c>
      <c r="G35" s="11">
        <v>-22813943</v>
      </c>
      <c r="H35" s="11">
        <v>-26330279</v>
      </c>
      <c r="I35" s="11">
        <v>-1276620</v>
      </c>
      <c r="J35" s="11">
        <v>-50420842</v>
      </c>
      <c r="K35" s="11">
        <v>5352730</v>
      </c>
      <c r="L35" s="11">
        <v>-696252</v>
      </c>
      <c r="M35" s="11">
        <v>0</v>
      </c>
      <c r="N35" s="11">
        <v>0</v>
      </c>
      <c r="O35" s="11">
        <v>0</v>
      </c>
      <c r="P35" s="11">
        <v>-696252</v>
      </c>
      <c r="Q35" s="11">
        <v>0</v>
      </c>
      <c r="R35" s="11">
        <v>-2870463</v>
      </c>
      <c r="S35" s="11">
        <v>-2870463</v>
      </c>
      <c r="T35" s="11">
        <v>1786015</v>
      </c>
    </row>
    <row r="36" spans="2:20" x14ac:dyDescent="0.25">
      <c r="B36" s="5">
        <v>74</v>
      </c>
      <c r="C36" s="5" t="str">
        <f>VLOOKUP(B36,'Estructura ESF y EERR 2023'!A34:B159,2,0)</f>
        <v>Universidad de La Serena</v>
      </c>
      <c r="D36" s="11">
        <v>43182567</v>
      </c>
      <c r="E36" s="11">
        <v>2774278</v>
      </c>
      <c r="F36" s="11">
        <v>45956845</v>
      </c>
      <c r="G36" s="11">
        <v>-14902536</v>
      </c>
      <c r="H36" s="11">
        <v>-26182848</v>
      </c>
      <c r="I36" s="11">
        <v>-491161</v>
      </c>
      <c r="J36" s="11">
        <v>-41576545</v>
      </c>
      <c r="K36" s="11">
        <v>4380300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2672524</v>
      </c>
      <c r="R36" s="11">
        <v>-401956</v>
      </c>
      <c r="S36" s="11">
        <v>2270568</v>
      </c>
      <c r="T36" s="11">
        <v>6650868</v>
      </c>
    </row>
    <row r="37" spans="2:20" x14ac:dyDescent="0.25">
      <c r="B37" s="5">
        <v>75</v>
      </c>
      <c r="C37" s="5" t="str">
        <f>VLOOKUP(B37,'Estructura ESF y EERR 2023'!A35:B160,2,0)</f>
        <v>Universidad del Bío-Bío</v>
      </c>
      <c r="D37" s="11">
        <v>65043839</v>
      </c>
      <c r="E37" s="11">
        <v>1383977</v>
      </c>
      <c r="F37" s="11">
        <v>66427816</v>
      </c>
      <c r="G37" s="11">
        <v>-48523903</v>
      </c>
      <c r="H37" s="11">
        <v>-18810193</v>
      </c>
      <c r="I37" s="11">
        <v>-185829</v>
      </c>
      <c r="J37" s="11">
        <v>-67519925</v>
      </c>
      <c r="K37" s="11">
        <v>-1092109</v>
      </c>
      <c r="L37" s="11">
        <v>0</v>
      </c>
      <c r="M37" s="11">
        <v>92562</v>
      </c>
      <c r="N37" s="11">
        <v>33617</v>
      </c>
      <c r="O37" s="11">
        <v>-7824</v>
      </c>
      <c r="P37" s="11">
        <v>118355</v>
      </c>
      <c r="Q37" s="11">
        <v>206509</v>
      </c>
      <c r="R37" s="11">
        <v>-2360124</v>
      </c>
      <c r="S37" s="11">
        <v>-2153615</v>
      </c>
      <c r="T37" s="11">
        <v>-3127369</v>
      </c>
    </row>
    <row r="38" spans="2:20" x14ac:dyDescent="0.25">
      <c r="B38" s="5">
        <v>76</v>
      </c>
      <c r="C38" s="5" t="str">
        <f>VLOOKUP(B38,'Estructura ESF y EERR 2023'!A36:B161,2,0)</f>
        <v>Universidad de la Frontera</v>
      </c>
      <c r="D38" s="11">
        <v>89600385</v>
      </c>
      <c r="E38" s="11">
        <v>19507487</v>
      </c>
      <c r="F38" s="11">
        <v>109107872</v>
      </c>
      <c r="G38" s="11">
        <v>-76900628</v>
      </c>
      <c r="H38" s="11">
        <v>-35848911</v>
      </c>
      <c r="I38" s="11">
        <v>0</v>
      </c>
      <c r="J38" s="11">
        <v>-112749539</v>
      </c>
      <c r="K38" s="11">
        <v>-3641667</v>
      </c>
      <c r="L38" s="11">
        <v>616566</v>
      </c>
      <c r="M38" s="11">
        <v>5</v>
      </c>
      <c r="N38" s="11">
        <v>295225</v>
      </c>
      <c r="O38" s="11">
        <v>0</v>
      </c>
      <c r="P38" s="11">
        <v>911796</v>
      </c>
      <c r="Q38" s="11">
        <v>411749</v>
      </c>
      <c r="R38" s="11">
        <v>-665931</v>
      </c>
      <c r="S38" s="11">
        <v>-254182</v>
      </c>
      <c r="T38" s="11">
        <v>-2984053</v>
      </c>
    </row>
    <row r="39" spans="2:20" x14ac:dyDescent="0.25">
      <c r="B39" s="5">
        <v>77</v>
      </c>
      <c r="C39" s="5" t="str">
        <f>VLOOKUP(B39,'Estructura ESF y EERR 2023'!A37:B162,2,0)</f>
        <v>Universidad de Magallanes</v>
      </c>
      <c r="D39" s="11">
        <v>29713848</v>
      </c>
      <c r="E39" s="11">
        <v>602563</v>
      </c>
      <c r="F39" s="11">
        <v>30316411</v>
      </c>
      <c r="G39" s="11">
        <v>-17801112</v>
      </c>
      <c r="H39" s="11">
        <v>-13926324</v>
      </c>
      <c r="I39" s="11">
        <v>-540900</v>
      </c>
      <c r="J39" s="11">
        <v>-32268336</v>
      </c>
      <c r="K39" s="11">
        <v>-1951925</v>
      </c>
      <c r="L39" s="11">
        <v>74707</v>
      </c>
      <c r="M39" s="11">
        <v>-667</v>
      </c>
      <c r="N39" s="11">
        <v>-70104</v>
      </c>
      <c r="O39" s="11">
        <v>0</v>
      </c>
      <c r="P39" s="11">
        <v>3936</v>
      </c>
      <c r="Q39" s="11">
        <v>246412</v>
      </c>
      <c r="R39" s="11">
        <v>-1243797</v>
      </c>
      <c r="S39" s="11">
        <v>-997385</v>
      </c>
      <c r="T39" s="11">
        <v>-2945374</v>
      </c>
    </row>
    <row r="40" spans="2:20" x14ac:dyDescent="0.25">
      <c r="B40" s="5">
        <v>78</v>
      </c>
      <c r="C40" s="5" t="str">
        <f>VLOOKUP(B40,'Estructura ESF y EERR 2023'!A38:B163,2,0)</f>
        <v>Universidad de Talca</v>
      </c>
      <c r="D40" s="11">
        <v>81533335</v>
      </c>
      <c r="E40" s="11">
        <v>2433471</v>
      </c>
      <c r="F40" s="11">
        <v>83966806</v>
      </c>
      <c r="G40" s="11">
        <v>-64737727</v>
      </c>
      <c r="H40" s="11">
        <v>-17665200</v>
      </c>
      <c r="I40" s="11">
        <v>-206824</v>
      </c>
      <c r="J40" s="11">
        <v>-82609751</v>
      </c>
      <c r="K40" s="11">
        <v>1357055</v>
      </c>
      <c r="L40" s="11">
        <v>6584</v>
      </c>
      <c r="M40" s="11">
        <v>-9153</v>
      </c>
      <c r="N40" s="11">
        <v>-172103</v>
      </c>
      <c r="O40" s="11">
        <v>0</v>
      </c>
      <c r="P40" s="11">
        <v>-174672</v>
      </c>
      <c r="Q40" s="11">
        <v>2656725</v>
      </c>
      <c r="R40" s="11">
        <v>-317671</v>
      </c>
      <c r="S40" s="11">
        <v>2339054</v>
      </c>
      <c r="T40" s="11">
        <v>3521437</v>
      </c>
    </row>
    <row r="41" spans="2:20" x14ac:dyDescent="0.25">
      <c r="B41" s="5">
        <v>79</v>
      </c>
      <c r="C41" s="5" t="str">
        <f>VLOOKUP(B41,'Estructura ESF y EERR 2023'!A39:B164,2,0)</f>
        <v>Universidad de Atacama</v>
      </c>
      <c r="D41" s="11">
        <v>29413440</v>
      </c>
      <c r="E41" s="11">
        <v>32725</v>
      </c>
      <c r="F41" s="11">
        <v>29446165</v>
      </c>
      <c r="G41" s="11">
        <v>-22376216</v>
      </c>
      <c r="H41" s="11">
        <v>-5082430</v>
      </c>
      <c r="I41" s="11">
        <v>0</v>
      </c>
      <c r="J41" s="11">
        <v>-27458646</v>
      </c>
      <c r="K41" s="11">
        <v>1987519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1291684</v>
      </c>
      <c r="R41" s="11">
        <v>-1445</v>
      </c>
      <c r="S41" s="11">
        <v>1290239</v>
      </c>
      <c r="T41" s="11">
        <v>3277758</v>
      </c>
    </row>
    <row r="42" spans="2:20" x14ac:dyDescent="0.25">
      <c r="B42" s="5">
        <v>80</v>
      </c>
      <c r="C42" s="5" t="str">
        <f>VLOOKUP(B42,'Estructura ESF y EERR 2023'!A40:B165,2,0)</f>
        <v>Universidad de Tarapacá</v>
      </c>
      <c r="D42" s="11">
        <v>66208718</v>
      </c>
      <c r="E42" s="11">
        <v>2125494</v>
      </c>
      <c r="F42" s="11">
        <v>68334212</v>
      </c>
      <c r="G42" s="11">
        <v>-45956930</v>
      </c>
      <c r="H42" s="11">
        <v>-16151215</v>
      </c>
      <c r="I42" s="11">
        <v>-12851</v>
      </c>
      <c r="J42" s="11">
        <v>-62120996</v>
      </c>
      <c r="K42" s="11">
        <v>6213216</v>
      </c>
      <c r="L42" s="11">
        <v>461561</v>
      </c>
      <c r="M42" s="11">
        <v>-10565</v>
      </c>
      <c r="N42" s="11">
        <v>46191</v>
      </c>
      <c r="O42" s="11">
        <v>0</v>
      </c>
      <c r="P42" s="11">
        <v>497187</v>
      </c>
      <c r="Q42" s="11">
        <v>7191021</v>
      </c>
      <c r="R42" s="11">
        <v>-40888</v>
      </c>
      <c r="S42" s="11">
        <v>7150133</v>
      </c>
      <c r="T42" s="11">
        <v>13860536</v>
      </c>
    </row>
    <row r="43" spans="2:20" x14ac:dyDescent="0.25">
      <c r="B43" s="5">
        <v>81</v>
      </c>
      <c r="C43" s="5" t="str">
        <f>VLOOKUP(B43,'Estructura ESF y EERR 2023'!A41:B166,2,0)</f>
        <v>Universidad Arturo Prat</v>
      </c>
      <c r="D43" s="11">
        <v>35665753</v>
      </c>
      <c r="E43" s="11">
        <v>1193283</v>
      </c>
      <c r="F43" s="11">
        <v>36859036</v>
      </c>
      <c r="G43" s="11">
        <v>-20673457</v>
      </c>
      <c r="H43" s="11">
        <v>-19448650</v>
      </c>
      <c r="I43" s="11">
        <v>-13436</v>
      </c>
      <c r="J43" s="11">
        <v>-40135543</v>
      </c>
      <c r="K43" s="11">
        <v>-3276507</v>
      </c>
      <c r="L43" s="11">
        <v>-14162</v>
      </c>
      <c r="M43" s="11">
        <v>41100</v>
      </c>
      <c r="N43" s="11">
        <v>2347589</v>
      </c>
      <c r="O43" s="11">
        <v>0</v>
      </c>
      <c r="P43" s="11">
        <v>2374527</v>
      </c>
      <c r="Q43" s="11">
        <v>5291386</v>
      </c>
      <c r="R43" s="11">
        <v>-3574172</v>
      </c>
      <c r="S43" s="11">
        <v>1717214</v>
      </c>
      <c r="T43" s="11">
        <v>815234</v>
      </c>
    </row>
    <row r="44" spans="2:20" x14ac:dyDescent="0.25">
      <c r="B44" s="5">
        <v>82</v>
      </c>
      <c r="C44" s="5" t="str">
        <f>VLOOKUP(B44,'Estructura ESF y EERR 2023'!A42:B167,2,0)</f>
        <v>Universidad Metropolitana de Ciencias de la Educación</v>
      </c>
      <c r="D44" s="11">
        <v>30301620</v>
      </c>
      <c r="E44" s="11">
        <v>49280</v>
      </c>
      <c r="F44" s="11">
        <v>30350900</v>
      </c>
      <c r="G44" s="11">
        <v>-13372388</v>
      </c>
      <c r="H44" s="11">
        <v>-14480970</v>
      </c>
      <c r="I44" s="11">
        <v>0</v>
      </c>
      <c r="J44" s="11">
        <v>-27853358</v>
      </c>
      <c r="K44" s="11">
        <v>2497542</v>
      </c>
      <c r="L44" s="11">
        <v>0</v>
      </c>
      <c r="M44" s="11">
        <v>1579</v>
      </c>
      <c r="N44" s="11">
        <v>0</v>
      </c>
      <c r="O44" s="11">
        <v>0</v>
      </c>
      <c r="P44" s="11">
        <v>1579</v>
      </c>
      <c r="Q44" s="11">
        <v>0</v>
      </c>
      <c r="R44" s="11">
        <v>-103435</v>
      </c>
      <c r="S44" s="11">
        <v>-103435</v>
      </c>
      <c r="T44" s="11">
        <v>2395686</v>
      </c>
    </row>
    <row r="45" spans="2:20" x14ac:dyDescent="0.25">
      <c r="B45" s="5">
        <v>83</v>
      </c>
      <c r="C45" s="5" t="str">
        <f>VLOOKUP(B45,'Estructura ESF y EERR 2023'!A43:B168,2,0)</f>
        <v>Universidad de Playa Ancha de Ciencias de la Educación</v>
      </c>
      <c r="D45" s="11">
        <v>34896825</v>
      </c>
      <c r="E45" s="11">
        <v>1001589</v>
      </c>
      <c r="F45" s="11">
        <v>35898414</v>
      </c>
      <c r="G45" s="11">
        <v>-15842470</v>
      </c>
      <c r="H45" s="11">
        <v>-20308783</v>
      </c>
      <c r="I45" s="11">
        <v>0</v>
      </c>
      <c r="J45" s="11">
        <v>-36151253</v>
      </c>
      <c r="K45" s="11">
        <v>-252839</v>
      </c>
      <c r="L45" s="11">
        <v>-128989</v>
      </c>
      <c r="M45" s="11">
        <v>0</v>
      </c>
      <c r="N45" s="11">
        <v>-174549</v>
      </c>
      <c r="O45" s="11">
        <v>0</v>
      </c>
      <c r="P45" s="11">
        <v>-303538</v>
      </c>
      <c r="Q45" s="11">
        <v>519</v>
      </c>
      <c r="R45" s="11">
        <v>-528758</v>
      </c>
      <c r="S45" s="11">
        <v>-528239</v>
      </c>
      <c r="T45" s="11">
        <v>-1084616</v>
      </c>
    </row>
    <row r="46" spans="2:20" x14ac:dyDescent="0.25">
      <c r="B46" s="5">
        <v>84</v>
      </c>
      <c r="C46" s="5" t="str">
        <f>VLOOKUP(B46,'Estructura ESF y EERR 2023'!A44:B169,2,0)</f>
        <v>Universidad de Los Lagos</v>
      </c>
      <c r="D46" s="11">
        <v>45323258</v>
      </c>
      <c r="E46" s="11">
        <v>1431464</v>
      </c>
      <c r="F46" s="11">
        <v>46754722</v>
      </c>
      <c r="G46" s="11">
        <v>-36201995</v>
      </c>
      <c r="H46" s="11">
        <v>-10516035</v>
      </c>
      <c r="I46" s="11">
        <v>0</v>
      </c>
      <c r="J46" s="11">
        <v>-46718030</v>
      </c>
      <c r="K46" s="11">
        <v>36692</v>
      </c>
      <c r="L46" s="11">
        <v>1753</v>
      </c>
      <c r="M46" s="11">
        <v>3</v>
      </c>
      <c r="N46" s="11">
        <v>-302501</v>
      </c>
      <c r="O46" s="11">
        <v>0</v>
      </c>
      <c r="P46" s="11">
        <v>-300745</v>
      </c>
      <c r="Q46" s="11">
        <v>3033141</v>
      </c>
      <c r="R46" s="11">
        <v>-1039754</v>
      </c>
      <c r="S46" s="11">
        <v>1993387</v>
      </c>
      <c r="T46" s="11">
        <v>1729334</v>
      </c>
    </row>
    <row r="47" spans="2:20" x14ac:dyDescent="0.25">
      <c r="B47" s="5">
        <v>85</v>
      </c>
      <c r="C47" s="5" t="str">
        <f>VLOOKUP(B47,'Estructura ESF y EERR 2023'!A45:B170,2,0)</f>
        <v>Universidad Tecnológica Metropolitana</v>
      </c>
      <c r="D47" s="11">
        <v>46163520</v>
      </c>
      <c r="E47" s="11">
        <v>655246</v>
      </c>
      <c r="F47" s="11">
        <v>46818766</v>
      </c>
      <c r="G47" s="11">
        <v>-34160013</v>
      </c>
      <c r="H47" s="11">
        <v>-12288740</v>
      </c>
      <c r="I47" s="11">
        <v>-14585</v>
      </c>
      <c r="J47" s="11">
        <v>-46463338</v>
      </c>
      <c r="K47" s="11">
        <v>355428</v>
      </c>
      <c r="L47" s="11">
        <v>0</v>
      </c>
      <c r="M47" s="11">
        <v>0</v>
      </c>
      <c r="N47" s="11">
        <v>550412</v>
      </c>
      <c r="O47" s="11">
        <v>0</v>
      </c>
      <c r="P47" s="11">
        <v>550412</v>
      </c>
      <c r="Q47" s="11">
        <v>1882415</v>
      </c>
      <c r="R47" s="11">
        <v>-184538</v>
      </c>
      <c r="S47" s="11">
        <v>1697877</v>
      </c>
      <c r="T47" s="11">
        <v>2603717</v>
      </c>
    </row>
    <row r="48" spans="2:20" x14ac:dyDescent="0.25">
      <c r="B48" s="5">
        <v>86</v>
      </c>
      <c r="C48" s="5" t="str">
        <f>VLOOKUP(B48,'Estructura ESF y EERR 2023'!A46:B171,2,0)</f>
        <v>Pontificia Universidad Católica de Chile</v>
      </c>
      <c r="D48" s="11">
        <v>413902515</v>
      </c>
      <c r="E48" s="11">
        <v>8276031</v>
      </c>
      <c r="F48" s="11">
        <v>422178546</v>
      </c>
      <c r="G48" s="11">
        <v>-247122940</v>
      </c>
      <c r="H48" s="11">
        <v>-154188663</v>
      </c>
      <c r="I48" s="11">
        <v>-5528593</v>
      </c>
      <c r="J48" s="11">
        <v>-406840196</v>
      </c>
      <c r="K48" s="11">
        <v>15338350</v>
      </c>
      <c r="L48" s="11">
        <v>4128512</v>
      </c>
      <c r="M48" s="11">
        <v>975116</v>
      </c>
      <c r="N48" s="11">
        <v>-285357</v>
      </c>
      <c r="O48" s="11">
        <v>200000</v>
      </c>
      <c r="P48" s="11">
        <v>5018271</v>
      </c>
      <c r="Q48" s="11">
        <v>22403702</v>
      </c>
      <c r="R48" s="11">
        <v>-6876394</v>
      </c>
      <c r="S48" s="11">
        <v>15527308</v>
      </c>
      <c r="T48" s="11">
        <v>35883929</v>
      </c>
    </row>
    <row r="49" spans="2:20" x14ac:dyDescent="0.25">
      <c r="B49" s="5">
        <v>87</v>
      </c>
      <c r="C49" s="5" t="str">
        <f>VLOOKUP(B49,'Estructura ESF y EERR 2023'!A47:B172,2,0)</f>
        <v>Universidad de Concepción</v>
      </c>
      <c r="D49" s="11">
        <v>281430482</v>
      </c>
      <c r="E49" s="11">
        <v>1426514</v>
      </c>
      <c r="F49" s="11">
        <v>282856996</v>
      </c>
      <c r="G49" s="11">
        <v>-177981484</v>
      </c>
      <c r="H49" s="11">
        <v>-76145123</v>
      </c>
      <c r="I49" s="11">
        <v>-9872267</v>
      </c>
      <c r="J49" s="11">
        <v>-263998874</v>
      </c>
      <c r="K49" s="11">
        <v>18858122</v>
      </c>
      <c r="L49" s="11">
        <v>2091758</v>
      </c>
      <c r="M49" s="11">
        <v>97083</v>
      </c>
      <c r="N49" s="11">
        <v>-7720422</v>
      </c>
      <c r="O49" s="11">
        <v>0</v>
      </c>
      <c r="P49" s="11">
        <v>-5531581</v>
      </c>
      <c r="Q49" s="11">
        <v>7928690</v>
      </c>
      <c r="R49" s="11">
        <v>-11486527</v>
      </c>
      <c r="S49" s="11">
        <v>-3557837</v>
      </c>
      <c r="T49" s="11">
        <v>9768704</v>
      </c>
    </row>
    <row r="50" spans="2:20" x14ac:dyDescent="0.25">
      <c r="B50" s="5">
        <v>88</v>
      </c>
      <c r="C50" s="5" t="str">
        <f>VLOOKUP(B50,'Estructura ESF y EERR 2023'!A48:B173,2,0)</f>
        <v>Universidad Técnica Federico Santa María</v>
      </c>
      <c r="D50" s="11">
        <v>123608133</v>
      </c>
      <c r="E50" s="11">
        <v>4118308</v>
      </c>
      <c r="F50" s="11">
        <v>127726441</v>
      </c>
      <c r="G50" s="11">
        <v>-78492443</v>
      </c>
      <c r="H50" s="11">
        <v>-49388955</v>
      </c>
      <c r="I50" s="11">
        <v>-735526</v>
      </c>
      <c r="J50" s="11">
        <v>-128616924</v>
      </c>
      <c r="K50" s="11">
        <v>-890483</v>
      </c>
      <c r="L50" s="11">
        <v>179643</v>
      </c>
      <c r="M50" s="11">
        <v>-63070</v>
      </c>
      <c r="N50" s="11">
        <v>192769</v>
      </c>
      <c r="O50" s="11">
        <v>0</v>
      </c>
      <c r="P50" s="11">
        <v>309342</v>
      </c>
      <c r="Q50" s="11">
        <v>5370453</v>
      </c>
      <c r="R50" s="11">
        <v>-2551605</v>
      </c>
      <c r="S50" s="11">
        <v>2818848</v>
      </c>
      <c r="T50" s="11">
        <v>2237707</v>
      </c>
    </row>
    <row r="51" spans="2:20" x14ac:dyDescent="0.25">
      <c r="B51" s="5">
        <v>89</v>
      </c>
      <c r="C51" s="5" t="str">
        <f>VLOOKUP(B51,'Estructura ESF y EERR 2023'!A49:B174,2,0)</f>
        <v>Pontificia Universidad Católica de Valparaíso</v>
      </c>
      <c r="D51" s="11">
        <v>125303728</v>
      </c>
      <c r="E51" s="11">
        <v>2122056</v>
      </c>
      <c r="F51" s="11">
        <v>127425784</v>
      </c>
      <c r="G51" s="11">
        <v>-58811827</v>
      </c>
      <c r="H51" s="11">
        <v>-55364680</v>
      </c>
      <c r="I51" s="11">
        <v>-15935</v>
      </c>
      <c r="J51" s="11">
        <v>-114192442</v>
      </c>
      <c r="K51" s="11">
        <v>13233342</v>
      </c>
      <c r="L51" s="11">
        <v>1025573</v>
      </c>
      <c r="M51" s="11">
        <v>123957</v>
      </c>
      <c r="N51" s="11">
        <v>0</v>
      </c>
      <c r="O51" s="11">
        <v>0</v>
      </c>
      <c r="P51" s="11">
        <v>1149530</v>
      </c>
      <c r="Q51" s="11">
        <v>7936163</v>
      </c>
      <c r="R51" s="11">
        <v>-452400</v>
      </c>
      <c r="S51" s="11">
        <v>7483763</v>
      </c>
      <c r="T51" s="11">
        <v>21866635</v>
      </c>
    </row>
    <row r="52" spans="2:20" x14ac:dyDescent="0.25">
      <c r="B52" s="5">
        <v>90</v>
      </c>
      <c r="C52" s="5" t="str">
        <f>VLOOKUP(B52,'Estructura ESF y EERR 2023'!A50:B175,2,0)</f>
        <v>Universidad Austral de Chile</v>
      </c>
      <c r="D52" s="11">
        <v>115556542</v>
      </c>
      <c r="E52" s="11">
        <v>904060</v>
      </c>
      <c r="F52" s="11">
        <v>116460602</v>
      </c>
      <c r="G52" s="11">
        <v>-79847820</v>
      </c>
      <c r="H52" s="11">
        <v>-46932219</v>
      </c>
      <c r="I52" s="11">
        <v>-2526011</v>
      </c>
      <c r="J52" s="11">
        <v>-129306050</v>
      </c>
      <c r="K52" s="11">
        <v>-12845448</v>
      </c>
      <c r="L52" s="11">
        <v>53546</v>
      </c>
      <c r="M52" s="11">
        <v>0</v>
      </c>
      <c r="N52" s="11">
        <v>-3786050</v>
      </c>
      <c r="O52" s="11">
        <v>0</v>
      </c>
      <c r="P52" s="11">
        <v>-3732504</v>
      </c>
      <c r="Q52" s="11">
        <v>825494</v>
      </c>
      <c r="R52" s="11">
        <v>-5257004</v>
      </c>
      <c r="S52" s="11">
        <v>-4431510</v>
      </c>
      <c r="T52" s="11">
        <v>-21009462</v>
      </c>
    </row>
    <row r="53" spans="2:20" x14ac:dyDescent="0.25">
      <c r="B53" s="5">
        <v>91</v>
      </c>
      <c r="C53" s="5" t="str">
        <f>VLOOKUP(B53,'Estructura ESF y EERR 2023'!A51:B176,2,0)</f>
        <v>Universidad Católica del Norte</v>
      </c>
      <c r="D53" s="11">
        <v>80137503</v>
      </c>
      <c r="E53" s="11">
        <v>237461</v>
      </c>
      <c r="F53" s="11">
        <v>80374964</v>
      </c>
      <c r="G53" s="11">
        <v>-43030026</v>
      </c>
      <c r="H53" s="11">
        <v>-43130124</v>
      </c>
      <c r="I53" s="11">
        <v>-14853</v>
      </c>
      <c r="J53" s="11">
        <v>-86175003</v>
      </c>
      <c r="K53" s="11">
        <v>-5800039</v>
      </c>
      <c r="L53" s="11">
        <v>425285</v>
      </c>
      <c r="M53" s="11">
        <v>31815</v>
      </c>
      <c r="N53" s="11">
        <v>0</v>
      </c>
      <c r="O53" s="11">
        <v>0</v>
      </c>
      <c r="P53" s="11">
        <v>457100</v>
      </c>
      <c r="Q53" s="11">
        <v>552443</v>
      </c>
      <c r="R53" s="11">
        <v>-951454</v>
      </c>
      <c r="S53" s="11">
        <v>-399011</v>
      </c>
      <c r="T53" s="11">
        <v>-5741950</v>
      </c>
    </row>
    <row r="54" spans="2:20" x14ac:dyDescent="0.25">
      <c r="B54" s="5">
        <v>92</v>
      </c>
      <c r="C54" s="5" t="str">
        <f>VLOOKUP(B54,'Estructura ESF y EERR 2023'!A52:B177,2,0)</f>
        <v>Universidad Católica del Maule</v>
      </c>
      <c r="D54" s="11">
        <v>63769934</v>
      </c>
      <c r="E54" s="11">
        <v>1150410</v>
      </c>
      <c r="F54" s="11">
        <v>64920344</v>
      </c>
      <c r="G54" s="11">
        <v>-38285332</v>
      </c>
      <c r="H54" s="11">
        <v>-23741456</v>
      </c>
      <c r="I54" s="11">
        <v>0</v>
      </c>
      <c r="J54" s="11">
        <v>-62026788</v>
      </c>
      <c r="K54" s="11">
        <v>2893556</v>
      </c>
      <c r="L54" s="11">
        <v>-326547</v>
      </c>
      <c r="M54" s="11">
        <v>7896</v>
      </c>
      <c r="N54" s="11">
        <v>593416</v>
      </c>
      <c r="O54" s="11">
        <v>0</v>
      </c>
      <c r="P54" s="11">
        <v>274765</v>
      </c>
      <c r="Q54" s="11">
        <v>2283197</v>
      </c>
      <c r="R54" s="11">
        <v>-1645849</v>
      </c>
      <c r="S54" s="11">
        <v>637348</v>
      </c>
      <c r="T54" s="11">
        <v>3805669</v>
      </c>
    </row>
    <row r="55" spans="2:20" x14ac:dyDescent="0.25">
      <c r="B55" s="5">
        <v>93</v>
      </c>
      <c r="C55" s="5" t="str">
        <f>VLOOKUP(B55,'Estructura ESF y EERR 2023'!A53:B178,2,0)</f>
        <v>Universidad Católica de La Santísima Concepción</v>
      </c>
      <c r="D55" s="11">
        <v>63804032</v>
      </c>
      <c r="E55" s="11">
        <v>60580</v>
      </c>
      <c r="F55" s="11">
        <v>63864612</v>
      </c>
      <c r="G55" s="11">
        <v>-43840196</v>
      </c>
      <c r="H55" s="11">
        <v>-18409321</v>
      </c>
      <c r="I55" s="11">
        <v>0</v>
      </c>
      <c r="J55" s="11">
        <v>-62249517</v>
      </c>
      <c r="K55" s="11">
        <v>1615095</v>
      </c>
      <c r="L55" s="11">
        <v>0</v>
      </c>
      <c r="M55" s="11">
        <v>0</v>
      </c>
      <c r="N55" s="11">
        <v>-236598</v>
      </c>
      <c r="O55" s="11">
        <v>17738</v>
      </c>
      <c r="P55" s="11">
        <v>-218860</v>
      </c>
      <c r="Q55" s="11">
        <v>1179700</v>
      </c>
      <c r="R55" s="11">
        <v>-1031708</v>
      </c>
      <c r="S55" s="11">
        <v>147992</v>
      </c>
      <c r="T55" s="11">
        <v>1544227</v>
      </c>
    </row>
    <row r="56" spans="2:20" x14ac:dyDescent="0.25">
      <c r="B56" s="5">
        <v>94</v>
      </c>
      <c r="C56" s="5" t="str">
        <f>VLOOKUP(B56,'Estructura ESF y EERR 2023'!A54:B179,2,0)</f>
        <v>Universidad Católica de Temuco</v>
      </c>
      <c r="D56" s="11">
        <v>56832544</v>
      </c>
      <c r="E56" s="11">
        <v>1655746</v>
      </c>
      <c r="F56" s="11">
        <v>58488290</v>
      </c>
      <c r="G56" s="11">
        <v>-40679329</v>
      </c>
      <c r="H56" s="11">
        <v>-15493518</v>
      </c>
      <c r="I56" s="11">
        <v>0</v>
      </c>
      <c r="J56" s="11">
        <v>-56172847</v>
      </c>
      <c r="K56" s="11">
        <v>2315443</v>
      </c>
      <c r="L56" s="11">
        <v>8131</v>
      </c>
      <c r="M56" s="11">
        <v>0</v>
      </c>
      <c r="N56" s="11">
        <v>-600575</v>
      </c>
      <c r="O56" s="11">
        <v>0</v>
      </c>
      <c r="P56" s="11">
        <v>-592444</v>
      </c>
      <c r="Q56" s="11">
        <v>1995014</v>
      </c>
      <c r="R56" s="11">
        <v>-1258920</v>
      </c>
      <c r="S56" s="11">
        <v>736094</v>
      </c>
      <c r="T56" s="11">
        <v>2459093</v>
      </c>
    </row>
    <row r="57" spans="2:20" x14ac:dyDescent="0.25">
      <c r="B57" s="5">
        <v>99</v>
      </c>
      <c r="C57" s="5" t="str">
        <f>VLOOKUP(B57,'Estructura ESF y EERR 2023'!A55:B180,2,0)</f>
        <v>IP Agrario Adolfo Matthei</v>
      </c>
      <c r="D57" s="11">
        <v>2547909</v>
      </c>
      <c r="E57" s="11">
        <v>328838</v>
      </c>
      <c r="F57" s="11">
        <v>2876747</v>
      </c>
      <c r="G57" s="11">
        <v>-1427876</v>
      </c>
      <c r="H57" s="11">
        <v>-1609031</v>
      </c>
      <c r="I57" s="11">
        <v>0</v>
      </c>
      <c r="J57" s="11">
        <v>-3036907</v>
      </c>
      <c r="K57" s="11">
        <v>-160160</v>
      </c>
      <c r="L57" s="11">
        <v>0</v>
      </c>
      <c r="M57" s="11">
        <v>0</v>
      </c>
      <c r="N57" s="11">
        <v>190348</v>
      </c>
      <c r="O57" s="11">
        <v>0</v>
      </c>
      <c r="P57" s="11">
        <v>190348</v>
      </c>
      <c r="Q57" s="11">
        <v>17394</v>
      </c>
      <c r="R57" s="11">
        <v>-2498</v>
      </c>
      <c r="S57" s="11">
        <v>14896</v>
      </c>
      <c r="T57" s="11">
        <v>45084</v>
      </c>
    </row>
    <row r="58" spans="2:20" x14ac:dyDescent="0.25">
      <c r="B58" s="5">
        <v>100</v>
      </c>
      <c r="C58" s="5" t="str">
        <f>VLOOKUP(B58,'Estructura ESF y EERR 2023'!A56:B181,2,0)</f>
        <v>IP INACAP</v>
      </c>
      <c r="D58" s="11">
        <v>146355010</v>
      </c>
      <c r="E58" s="11">
        <v>420971</v>
      </c>
      <c r="F58" s="11">
        <v>146775981</v>
      </c>
      <c r="G58" s="11">
        <v>-51119130</v>
      </c>
      <c r="H58" s="11">
        <v>-67402878</v>
      </c>
      <c r="I58" s="11">
        <v>-342039</v>
      </c>
      <c r="J58" s="11">
        <v>-118864047</v>
      </c>
      <c r="K58" s="11">
        <v>27911934</v>
      </c>
      <c r="L58" s="11">
        <v>0</v>
      </c>
      <c r="M58" s="11">
        <v>17724</v>
      </c>
      <c r="N58" s="11">
        <v>-790510</v>
      </c>
      <c r="O58" s="11">
        <v>0</v>
      </c>
      <c r="P58" s="11">
        <v>-772786</v>
      </c>
      <c r="Q58" s="11">
        <v>9047330</v>
      </c>
      <c r="R58" s="11">
        <v>-464286</v>
      </c>
      <c r="S58" s="11">
        <v>8583044</v>
      </c>
      <c r="T58" s="11">
        <v>35722192</v>
      </c>
    </row>
    <row r="59" spans="2:20" x14ac:dyDescent="0.25">
      <c r="B59" s="5">
        <v>101</v>
      </c>
      <c r="C59" s="5" t="str">
        <f>VLOOKUP(B59,'Estructura ESF y EERR 2023'!A57:B182,2,0)</f>
        <v>IP Libertador de Los Andes*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</row>
    <row r="60" spans="2:20" x14ac:dyDescent="0.25">
      <c r="B60" s="5">
        <v>103</v>
      </c>
      <c r="C60" s="5" t="str">
        <f>VLOOKUP(B60,'Estructura ESF y EERR 2023'!A58:B183,2,0)</f>
        <v>IP Instituto de Estudios Bancarios Guillermo Subercaseaux</v>
      </c>
      <c r="D60" s="11">
        <v>6377432</v>
      </c>
      <c r="E60" s="11">
        <v>739689</v>
      </c>
      <c r="F60" s="11">
        <v>7117121</v>
      </c>
      <c r="G60" s="11">
        <v>-3699521</v>
      </c>
      <c r="H60" s="11">
        <v>-3571066</v>
      </c>
      <c r="I60" s="11">
        <v>0</v>
      </c>
      <c r="J60" s="11">
        <v>-7270587</v>
      </c>
      <c r="K60" s="11">
        <v>-153466</v>
      </c>
      <c r="L60" s="11">
        <v>0</v>
      </c>
      <c r="M60" s="11">
        <v>0</v>
      </c>
      <c r="N60" s="11">
        <v>11711</v>
      </c>
      <c r="O60" s="11">
        <v>876</v>
      </c>
      <c r="P60" s="11">
        <v>12587</v>
      </c>
      <c r="Q60" s="11">
        <v>811376</v>
      </c>
      <c r="R60" s="11">
        <v>-51767</v>
      </c>
      <c r="S60" s="11">
        <v>759609</v>
      </c>
      <c r="T60" s="11">
        <v>618730</v>
      </c>
    </row>
    <row r="61" spans="2:20" x14ac:dyDescent="0.25">
      <c r="B61" s="5">
        <v>104</v>
      </c>
      <c r="C61" s="5" t="str">
        <f>VLOOKUP(B61,'Estructura ESF y EERR 2023'!A59:B184,2,0)</f>
        <v>IP Escuela de Contadores Auditores de Santiago</v>
      </c>
      <c r="D61" s="11">
        <v>3871899</v>
      </c>
      <c r="E61" s="11">
        <v>0</v>
      </c>
      <c r="F61" s="11">
        <v>3871899</v>
      </c>
      <c r="G61" s="11">
        <v>-1957975</v>
      </c>
      <c r="H61" s="11">
        <v>-1342276</v>
      </c>
      <c r="I61" s="11">
        <v>0</v>
      </c>
      <c r="J61" s="11">
        <v>-3300251</v>
      </c>
      <c r="K61" s="11">
        <v>571648</v>
      </c>
      <c r="L61" s="11">
        <v>0</v>
      </c>
      <c r="M61" s="11">
        <v>0</v>
      </c>
      <c r="N61" s="11">
        <v>-22176</v>
      </c>
      <c r="O61" s="11">
        <v>0</v>
      </c>
      <c r="P61" s="11">
        <v>-22176</v>
      </c>
      <c r="Q61" s="11">
        <v>187018</v>
      </c>
      <c r="R61" s="11">
        <v>-410012</v>
      </c>
      <c r="S61" s="11">
        <v>-222994</v>
      </c>
      <c r="T61" s="11">
        <v>326478</v>
      </c>
    </row>
    <row r="62" spans="2:20" x14ac:dyDescent="0.25">
      <c r="B62" s="5">
        <v>106</v>
      </c>
      <c r="C62" s="5" t="str">
        <f>VLOOKUP(B62,'Estructura ESF y EERR 2023'!A60:B185,2,0)</f>
        <v>IP Providencia</v>
      </c>
      <c r="D62" s="11">
        <v>16874446</v>
      </c>
      <c r="E62" s="11">
        <v>22714</v>
      </c>
      <c r="F62" s="11">
        <v>16897160</v>
      </c>
      <c r="G62" s="11">
        <v>-5920481</v>
      </c>
      <c r="H62" s="11">
        <v>-6331904</v>
      </c>
      <c r="I62" s="11">
        <v>-1306640</v>
      </c>
      <c r="J62" s="11">
        <v>-13559025</v>
      </c>
      <c r="K62" s="11">
        <v>3338135</v>
      </c>
      <c r="L62" s="11">
        <v>0</v>
      </c>
      <c r="M62" s="11">
        <v>-72404</v>
      </c>
      <c r="N62" s="11">
        <v>0</v>
      </c>
      <c r="O62" s="11">
        <v>-353782</v>
      </c>
      <c r="P62" s="11">
        <v>-426186</v>
      </c>
      <c r="Q62" s="11">
        <v>194363</v>
      </c>
      <c r="R62" s="11">
        <v>-38197</v>
      </c>
      <c r="S62" s="11">
        <v>156166</v>
      </c>
      <c r="T62" s="11">
        <v>3068115</v>
      </c>
    </row>
    <row r="63" spans="2:20" x14ac:dyDescent="0.25">
      <c r="B63" s="5">
        <v>108</v>
      </c>
      <c r="C63" s="5" t="str">
        <f>VLOOKUP(B63,'Estructura ESF y EERR 2023'!A61:B186,2,0)</f>
        <v>IP Chileno Británico de Cultura*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</row>
    <row r="64" spans="2:20" x14ac:dyDescent="0.25">
      <c r="B64" s="5">
        <v>111</v>
      </c>
      <c r="C64" s="5" t="str">
        <f>VLOOKUP(B64,'Estructura ESF y EERR 2023'!A62:B187,2,0)</f>
        <v>IP Duoc UC</v>
      </c>
      <c r="D64" s="11">
        <v>271600475</v>
      </c>
      <c r="E64" s="11">
        <v>6291538</v>
      </c>
      <c r="F64" s="11">
        <v>277892013</v>
      </c>
      <c r="G64" s="11">
        <v>-189214581</v>
      </c>
      <c r="H64" s="11">
        <v>-73556335</v>
      </c>
      <c r="I64" s="11">
        <v>-234060</v>
      </c>
      <c r="J64" s="11">
        <v>-263004976</v>
      </c>
      <c r="K64" s="11">
        <v>14887037</v>
      </c>
      <c r="L64" s="11">
        <v>0</v>
      </c>
      <c r="M64" s="11">
        <v>1191940</v>
      </c>
      <c r="N64" s="11">
        <v>685557</v>
      </c>
      <c r="O64" s="11">
        <v>0</v>
      </c>
      <c r="P64" s="11">
        <v>1877497</v>
      </c>
      <c r="Q64" s="11">
        <v>9820667</v>
      </c>
      <c r="R64" s="11">
        <v>-5937589</v>
      </c>
      <c r="S64" s="11">
        <v>3883078</v>
      </c>
      <c r="T64" s="11">
        <v>20647612</v>
      </c>
    </row>
    <row r="65" spans="2:20" x14ac:dyDescent="0.25">
      <c r="B65" s="5">
        <v>113</v>
      </c>
      <c r="C65" s="5" t="str">
        <f>VLOOKUP(B65,'Estructura ESF y EERR 2023'!A63:B188,2,0)</f>
        <v>IP IPG</v>
      </c>
      <c r="D65" s="11">
        <v>4406165</v>
      </c>
      <c r="E65" s="11">
        <v>0</v>
      </c>
      <c r="F65" s="11">
        <v>4406165</v>
      </c>
      <c r="G65" s="11">
        <v>-3201187</v>
      </c>
      <c r="H65" s="11">
        <v>-3040922</v>
      </c>
      <c r="I65" s="11">
        <v>0</v>
      </c>
      <c r="J65" s="11">
        <v>-6242109</v>
      </c>
      <c r="K65" s="11">
        <v>-1835944</v>
      </c>
      <c r="L65" s="11">
        <v>0</v>
      </c>
      <c r="M65" s="11">
        <v>-48320</v>
      </c>
      <c r="N65" s="11">
        <v>0</v>
      </c>
      <c r="O65" s="11">
        <v>0</v>
      </c>
      <c r="P65" s="11">
        <v>-48320</v>
      </c>
      <c r="Q65" s="11">
        <v>0</v>
      </c>
      <c r="R65" s="11">
        <v>-48289</v>
      </c>
      <c r="S65" s="11">
        <v>-48289</v>
      </c>
      <c r="T65" s="11">
        <v>-1932553</v>
      </c>
    </row>
    <row r="66" spans="2:20" x14ac:dyDescent="0.25">
      <c r="B66" s="5">
        <v>116</v>
      </c>
      <c r="C66" s="5" t="str">
        <f>VLOOKUP(B66,'Estructura ESF y EERR 2023'!A64:B189,2,0)</f>
        <v>IP Santo Tomás</v>
      </c>
      <c r="D66" s="11">
        <v>54582316</v>
      </c>
      <c r="E66" s="11">
        <v>3014969</v>
      </c>
      <c r="F66" s="11">
        <v>57597285</v>
      </c>
      <c r="G66" s="11">
        <v>-27664382</v>
      </c>
      <c r="H66" s="11">
        <v>-12838459</v>
      </c>
      <c r="I66" s="11">
        <v>-715</v>
      </c>
      <c r="J66" s="11">
        <v>-40503556</v>
      </c>
      <c r="K66" s="11">
        <v>17093729</v>
      </c>
      <c r="L66" s="11">
        <v>761569</v>
      </c>
      <c r="M66" s="11">
        <v>-2319</v>
      </c>
      <c r="N66" s="11">
        <v>-818227</v>
      </c>
      <c r="O66" s="11">
        <v>0</v>
      </c>
      <c r="P66" s="11">
        <v>-58977</v>
      </c>
      <c r="Q66" s="11">
        <v>1429279</v>
      </c>
      <c r="R66" s="11">
        <v>-2694566</v>
      </c>
      <c r="S66" s="11">
        <v>-1265287</v>
      </c>
      <c r="T66" s="11">
        <v>15769465</v>
      </c>
    </row>
    <row r="67" spans="2:20" x14ac:dyDescent="0.25">
      <c r="B67" s="5">
        <v>117</v>
      </c>
      <c r="C67" s="5" t="str">
        <f>VLOOKUP(B67,'Estructura ESF y EERR 2023'!A65:B190,2,0)</f>
        <v>IP Instituto Profesional IACC</v>
      </c>
      <c r="D67" s="11">
        <v>33560121</v>
      </c>
      <c r="E67" s="11">
        <v>1779</v>
      </c>
      <c r="F67" s="11">
        <v>33561900</v>
      </c>
      <c r="G67" s="11">
        <v>-12663525</v>
      </c>
      <c r="H67" s="11">
        <v>-14323093</v>
      </c>
      <c r="I67" s="11">
        <v>-3877</v>
      </c>
      <c r="J67" s="11">
        <v>-26990495</v>
      </c>
      <c r="K67" s="11">
        <v>6571405</v>
      </c>
      <c r="L67" s="11">
        <v>0</v>
      </c>
      <c r="M67" s="11">
        <v>-61844</v>
      </c>
      <c r="N67" s="11">
        <v>53023</v>
      </c>
      <c r="O67" s="11">
        <v>-1810105</v>
      </c>
      <c r="P67" s="11">
        <v>-1818926</v>
      </c>
      <c r="Q67" s="11">
        <v>801762</v>
      </c>
      <c r="R67" s="11">
        <v>-195184</v>
      </c>
      <c r="S67" s="11">
        <v>606578</v>
      </c>
      <c r="T67" s="11">
        <v>5359057</v>
      </c>
    </row>
    <row r="68" spans="2:20" x14ac:dyDescent="0.25">
      <c r="B68" s="5">
        <v>120</v>
      </c>
      <c r="C68" s="5" t="str">
        <f>VLOOKUP(B68,'Estructura ESF y EERR 2023'!A66:B191,2,0)</f>
        <v>IP Diego Portales</v>
      </c>
      <c r="D68" s="11">
        <v>3191409</v>
      </c>
      <c r="E68" s="11">
        <v>4569</v>
      </c>
      <c r="F68" s="11">
        <v>3195978</v>
      </c>
      <c r="G68" s="11">
        <v>-1289599</v>
      </c>
      <c r="H68" s="11">
        <v>-996103</v>
      </c>
      <c r="I68" s="11">
        <v>0</v>
      </c>
      <c r="J68" s="11">
        <v>-2285702</v>
      </c>
      <c r="K68" s="11">
        <v>910276</v>
      </c>
      <c r="L68" s="11">
        <v>0</v>
      </c>
      <c r="M68" s="11">
        <v>0</v>
      </c>
      <c r="N68" s="11">
        <v>0</v>
      </c>
      <c r="O68" s="11">
        <v>-266033</v>
      </c>
      <c r="P68" s="11">
        <v>-266033</v>
      </c>
      <c r="Q68" s="11">
        <v>29320</v>
      </c>
      <c r="R68" s="11">
        <v>-334</v>
      </c>
      <c r="S68" s="11">
        <v>28986</v>
      </c>
      <c r="T68" s="11">
        <v>673229</v>
      </c>
    </row>
    <row r="69" spans="2:20" x14ac:dyDescent="0.25">
      <c r="B69" s="5">
        <v>123</v>
      </c>
      <c r="C69" s="5" t="str">
        <f>VLOOKUP(B69,'Estructura ESF y EERR 2023'!A67:B192,2,0)</f>
        <v>IP de Chile</v>
      </c>
      <c r="D69" s="11">
        <v>33154631</v>
      </c>
      <c r="E69" s="11">
        <v>301830</v>
      </c>
      <c r="F69" s="11">
        <v>33456461</v>
      </c>
      <c r="G69" s="11">
        <v>-15912695</v>
      </c>
      <c r="H69" s="11">
        <v>-13060328</v>
      </c>
      <c r="I69" s="11">
        <v>-367186</v>
      </c>
      <c r="J69" s="11">
        <v>-29340209</v>
      </c>
      <c r="K69" s="11">
        <v>4116252</v>
      </c>
      <c r="L69" s="11">
        <v>0</v>
      </c>
      <c r="M69" s="11">
        <v>-1011</v>
      </c>
      <c r="N69" s="11">
        <v>-712384</v>
      </c>
      <c r="O69" s="11">
        <v>-326952</v>
      </c>
      <c r="P69" s="11">
        <v>-1040347</v>
      </c>
      <c r="Q69" s="11">
        <v>589870</v>
      </c>
      <c r="R69" s="11">
        <v>-1052558</v>
      </c>
      <c r="S69" s="11">
        <v>-462688</v>
      </c>
      <c r="T69" s="11">
        <v>2613217</v>
      </c>
    </row>
    <row r="70" spans="2:20" x14ac:dyDescent="0.25">
      <c r="B70" s="5">
        <v>129</v>
      </c>
      <c r="C70" s="5" t="str">
        <f>VLOOKUP(B70,'Estructura ESF y EERR 2023'!A68:B193,2,0)</f>
        <v>IP Escuela Moderna de Música</v>
      </c>
      <c r="D70" s="11">
        <v>4233931</v>
      </c>
      <c r="E70" s="11">
        <v>0</v>
      </c>
      <c r="F70" s="11">
        <v>4233931</v>
      </c>
      <c r="G70" s="11">
        <v>-2287755</v>
      </c>
      <c r="H70" s="11">
        <v>-1683852</v>
      </c>
      <c r="I70" s="11">
        <v>0</v>
      </c>
      <c r="J70" s="11">
        <v>-3971607</v>
      </c>
      <c r="K70" s="11">
        <v>262324</v>
      </c>
      <c r="L70" s="11">
        <v>0</v>
      </c>
      <c r="M70" s="11">
        <v>0</v>
      </c>
      <c r="N70" s="11">
        <v>14680</v>
      </c>
      <c r="O70" s="11">
        <v>-32459</v>
      </c>
      <c r="P70" s="11">
        <v>-17779</v>
      </c>
      <c r="Q70" s="11">
        <v>231722</v>
      </c>
      <c r="R70" s="11">
        <v>-123896</v>
      </c>
      <c r="S70" s="11">
        <v>107826</v>
      </c>
      <c r="T70" s="11">
        <v>352371</v>
      </c>
    </row>
    <row r="71" spans="2:20" x14ac:dyDescent="0.25">
      <c r="B71" s="5">
        <v>132</v>
      </c>
      <c r="C71" s="5" t="str">
        <f>VLOOKUP(B71,'Estructura ESF y EERR 2023'!A69:B194,2,0)</f>
        <v>IP ESUCOMEX</v>
      </c>
      <c r="D71" s="11">
        <v>1387981</v>
      </c>
      <c r="E71" s="11">
        <v>224993</v>
      </c>
      <c r="F71" s="11">
        <v>1612974</v>
      </c>
      <c r="G71" s="11">
        <v>-1540985</v>
      </c>
      <c r="H71" s="11">
        <v>-471226</v>
      </c>
      <c r="I71" s="11">
        <v>-54301</v>
      </c>
      <c r="J71" s="11">
        <v>-2066512</v>
      </c>
      <c r="K71" s="11">
        <v>-453538</v>
      </c>
      <c r="L71" s="11">
        <v>0</v>
      </c>
      <c r="M71" s="11">
        <v>0</v>
      </c>
      <c r="N71" s="11">
        <v>-26</v>
      </c>
      <c r="O71" s="11">
        <v>166130</v>
      </c>
      <c r="P71" s="11">
        <v>166104</v>
      </c>
      <c r="Q71" s="11">
        <v>5239</v>
      </c>
      <c r="R71" s="11">
        <v>-3319</v>
      </c>
      <c r="S71" s="11">
        <v>1920</v>
      </c>
      <c r="T71" s="11">
        <v>-285514</v>
      </c>
    </row>
    <row r="72" spans="2:20" x14ac:dyDescent="0.25">
      <c r="B72" s="5">
        <v>137</v>
      </c>
      <c r="C72" s="5" t="str">
        <f>VLOOKUP(B72,'Estructura ESF y EERR 2023'!A70:B195,2,0)</f>
        <v>IP EATRI</v>
      </c>
      <c r="D72" s="11">
        <v>1609733</v>
      </c>
      <c r="E72" s="11">
        <v>37509</v>
      </c>
      <c r="F72" s="11">
        <v>1647242</v>
      </c>
      <c r="G72" s="11">
        <v>-621498</v>
      </c>
      <c r="H72" s="11">
        <v>-778647</v>
      </c>
      <c r="I72" s="11">
        <v>0</v>
      </c>
      <c r="J72" s="11">
        <v>-1400145</v>
      </c>
      <c r="K72" s="11">
        <v>247097</v>
      </c>
      <c r="L72" s="11">
        <v>0</v>
      </c>
      <c r="M72" s="11">
        <v>0</v>
      </c>
      <c r="N72" s="11">
        <v>-14521</v>
      </c>
      <c r="O72" s="11">
        <v>-55685</v>
      </c>
      <c r="P72" s="11">
        <v>-70206</v>
      </c>
      <c r="Q72" s="11">
        <v>632</v>
      </c>
      <c r="R72" s="11">
        <v>-44724</v>
      </c>
      <c r="S72" s="11">
        <v>-44092</v>
      </c>
      <c r="T72" s="11">
        <v>132799</v>
      </c>
    </row>
    <row r="73" spans="2:20" x14ac:dyDescent="0.25">
      <c r="B73" s="5">
        <v>139</v>
      </c>
      <c r="C73" s="5" t="str">
        <f>VLOOKUP(B73,'Estructura ESF y EERR 2023'!A71:B196,2,0)</f>
        <v>IP Dr. Virginio Gómez G.</v>
      </c>
      <c r="D73" s="11">
        <v>15096161</v>
      </c>
      <c r="E73" s="11">
        <v>6892</v>
      </c>
      <c r="F73" s="11">
        <v>15103053</v>
      </c>
      <c r="G73" s="11">
        <v>-6001720</v>
      </c>
      <c r="H73" s="11">
        <v>-7261967</v>
      </c>
      <c r="I73" s="11">
        <v>-226068</v>
      </c>
      <c r="J73" s="11">
        <v>-13489755</v>
      </c>
      <c r="K73" s="11">
        <v>1613298</v>
      </c>
      <c r="L73" s="11">
        <v>0</v>
      </c>
      <c r="M73" s="11">
        <v>-3101</v>
      </c>
      <c r="N73" s="11">
        <v>-278927</v>
      </c>
      <c r="O73" s="11">
        <v>0</v>
      </c>
      <c r="P73" s="11">
        <v>-282028</v>
      </c>
      <c r="Q73" s="11">
        <v>164661</v>
      </c>
      <c r="R73" s="11">
        <v>-84293</v>
      </c>
      <c r="S73" s="11">
        <v>80368</v>
      </c>
      <c r="T73" s="11">
        <v>1411638</v>
      </c>
    </row>
    <row r="74" spans="2:20" x14ac:dyDescent="0.25">
      <c r="B74" s="5">
        <v>143</v>
      </c>
      <c r="C74" s="5" t="str">
        <f>VLOOKUP(B74,'Estructura ESF y EERR 2023'!A72:B197,2,0)</f>
        <v>IP AIEP</v>
      </c>
      <c r="D74" s="11">
        <v>178093315</v>
      </c>
      <c r="E74" s="11">
        <v>1591542</v>
      </c>
      <c r="F74" s="11">
        <v>179684857</v>
      </c>
      <c r="G74" s="11">
        <v>-90094605</v>
      </c>
      <c r="H74" s="11">
        <v>-61345771</v>
      </c>
      <c r="I74" s="11">
        <v>-381330</v>
      </c>
      <c r="J74" s="11">
        <v>-151821706</v>
      </c>
      <c r="K74" s="11">
        <v>27863151</v>
      </c>
      <c r="L74" s="11">
        <v>174465</v>
      </c>
      <c r="M74" s="11">
        <v>5790</v>
      </c>
      <c r="N74" s="11">
        <v>310011</v>
      </c>
      <c r="O74" s="11">
        <v>-6976777</v>
      </c>
      <c r="P74" s="11">
        <v>-6486511</v>
      </c>
      <c r="Q74" s="11">
        <v>9816285</v>
      </c>
      <c r="R74" s="11">
        <v>-5901646</v>
      </c>
      <c r="S74" s="11">
        <v>3914639</v>
      </c>
      <c r="T74" s="11">
        <v>25291279</v>
      </c>
    </row>
    <row r="75" spans="2:20" x14ac:dyDescent="0.25">
      <c r="B75" s="5">
        <v>144</v>
      </c>
      <c r="C75" s="5" t="str">
        <f>VLOOKUP(B75,'Estructura ESF y EERR 2023'!A73:B198,2,0)</f>
        <v>IP de Arte y Comunicación - ARCOS</v>
      </c>
      <c r="D75" s="11">
        <v>13448584</v>
      </c>
      <c r="E75" s="11">
        <v>57387</v>
      </c>
      <c r="F75" s="11">
        <v>13505971</v>
      </c>
      <c r="G75" s="11">
        <v>-4966340</v>
      </c>
      <c r="H75" s="11">
        <v>-6275246</v>
      </c>
      <c r="I75" s="11">
        <v>0</v>
      </c>
      <c r="J75" s="11">
        <v>-11241586</v>
      </c>
      <c r="K75" s="11">
        <v>2264385</v>
      </c>
      <c r="L75" s="11">
        <v>0</v>
      </c>
      <c r="M75" s="11">
        <v>-176849</v>
      </c>
      <c r="N75" s="11">
        <v>0</v>
      </c>
      <c r="O75" s="11">
        <v>0</v>
      </c>
      <c r="P75" s="11">
        <v>-176849</v>
      </c>
      <c r="Q75" s="11">
        <v>313917</v>
      </c>
      <c r="R75" s="11">
        <v>-355270</v>
      </c>
      <c r="S75" s="11">
        <v>-41353</v>
      </c>
      <c r="T75" s="11">
        <v>2046183</v>
      </c>
    </row>
    <row r="76" spans="2:20" x14ac:dyDescent="0.25">
      <c r="B76" s="5">
        <v>152</v>
      </c>
      <c r="C76" s="5" t="str">
        <f>VLOOKUP(B76,'Estructura ESF y EERR 2023'!A74:B199,2,0)</f>
        <v>IP Latinoamericano de Comercio Exterior - IPLACEX</v>
      </c>
      <c r="D76" s="11">
        <v>40035961</v>
      </c>
      <c r="E76" s="11">
        <v>13179</v>
      </c>
      <c r="F76" s="11">
        <v>40049140</v>
      </c>
      <c r="G76" s="11">
        <v>-19397352</v>
      </c>
      <c r="H76" s="11">
        <v>-16116286</v>
      </c>
      <c r="I76" s="11">
        <v>-13842</v>
      </c>
      <c r="J76" s="11">
        <v>-35527480</v>
      </c>
      <c r="K76" s="11">
        <v>4521660</v>
      </c>
      <c r="L76" s="11">
        <v>0</v>
      </c>
      <c r="M76" s="11">
        <v>0</v>
      </c>
      <c r="N76" s="11">
        <v>-7077</v>
      </c>
      <c r="O76" s="11">
        <v>-1239506</v>
      </c>
      <c r="P76" s="11">
        <v>-1246583</v>
      </c>
      <c r="Q76" s="11">
        <v>273133</v>
      </c>
      <c r="R76" s="11">
        <v>-196981</v>
      </c>
      <c r="S76" s="11">
        <v>76152</v>
      </c>
      <c r="T76" s="11">
        <v>3351229</v>
      </c>
    </row>
    <row r="77" spans="2:20" x14ac:dyDescent="0.25">
      <c r="B77" s="5">
        <v>155</v>
      </c>
      <c r="C77" s="5" t="str">
        <f>VLOOKUP(B77,'Estructura ESF y EERR 2023'!A75:B200,2,0)</f>
        <v>IP Los Leones</v>
      </c>
      <c r="D77" s="11">
        <v>6249092</v>
      </c>
      <c r="E77" s="11">
        <v>880526</v>
      </c>
      <c r="F77" s="11">
        <v>7129618</v>
      </c>
      <c r="G77" s="11">
        <v>-4691963</v>
      </c>
      <c r="H77" s="11">
        <v>-1943848</v>
      </c>
      <c r="I77" s="11">
        <v>0</v>
      </c>
      <c r="J77" s="11">
        <v>-6635811</v>
      </c>
      <c r="K77" s="11">
        <v>493807</v>
      </c>
      <c r="L77" s="11">
        <v>0</v>
      </c>
      <c r="M77" s="11">
        <v>0</v>
      </c>
      <c r="N77" s="11">
        <v>46759</v>
      </c>
      <c r="O77" s="11">
        <v>-4361</v>
      </c>
      <c r="P77" s="11">
        <v>42398</v>
      </c>
      <c r="Q77" s="11">
        <v>69933</v>
      </c>
      <c r="R77" s="11">
        <v>-275509</v>
      </c>
      <c r="S77" s="11">
        <v>-205576</v>
      </c>
      <c r="T77" s="11">
        <v>330629</v>
      </c>
    </row>
    <row r="78" spans="2:20" x14ac:dyDescent="0.25">
      <c r="B78" s="5">
        <v>162</v>
      </c>
      <c r="C78" s="5" t="str">
        <f>VLOOKUP(B78,'Estructura ESF y EERR 2023'!A76:B201,2,0)</f>
        <v>IP San Sebastián</v>
      </c>
      <c r="D78" s="11">
        <v>2103668</v>
      </c>
      <c r="E78" s="11">
        <v>0</v>
      </c>
      <c r="F78" s="11">
        <v>2103668</v>
      </c>
      <c r="G78" s="11">
        <v>-551419</v>
      </c>
      <c r="H78" s="11">
        <v>-1519838</v>
      </c>
      <c r="I78" s="11">
        <v>0</v>
      </c>
      <c r="J78" s="11">
        <v>-2071257</v>
      </c>
      <c r="K78" s="11">
        <v>32411</v>
      </c>
      <c r="L78" s="11">
        <v>0</v>
      </c>
      <c r="M78" s="11">
        <v>-2335</v>
      </c>
      <c r="N78" s="11">
        <v>0</v>
      </c>
      <c r="O78" s="11">
        <v>-103149</v>
      </c>
      <c r="P78" s="11">
        <v>-105484</v>
      </c>
      <c r="Q78" s="11">
        <v>30752</v>
      </c>
      <c r="R78" s="11">
        <v>-7420</v>
      </c>
      <c r="S78" s="11">
        <v>23332</v>
      </c>
      <c r="T78" s="11">
        <v>-49741</v>
      </c>
    </row>
    <row r="79" spans="2:20" x14ac:dyDescent="0.25">
      <c r="B79" s="5">
        <v>171</v>
      </c>
      <c r="C79" s="5" t="str">
        <f>VLOOKUP(B79,'Estructura ESF y EERR 2023'!A77:B202,2,0)</f>
        <v>IP Escuela de Comercio de Santiago</v>
      </c>
      <c r="D79" s="11">
        <v>1501987</v>
      </c>
      <c r="E79" s="11">
        <v>267223</v>
      </c>
      <c r="F79" s="11">
        <v>1769210</v>
      </c>
      <c r="G79" s="11">
        <v>-1474261</v>
      </c>
      <c r="H79" s="11">
        <v>-540535</v>
      </c>
      <c r="I79" s="11">
        <v>0</v>
      </c>
      <c r="J79" s="11">
        <v>-2014796</v>
      </c>
      <c r="K79" s="11">
        <v>-245586</v>
      </c>
      <c r="L79" s="11">
        <v>0</v>
      </c>
      <c r="M79" s="11">
        <v>0</v>
      </c>
      <c r="N79" s="11">
        <v>0</v>
      </c>
      <c r="O79" s="11">
        <v>206375</v>
      </c>
      <c r="P79" s="11">
        <v>206375</v>
      </c>
      <c r="Q79" s="11">
        <v>9934</v>
      </c>
      <c r="R79" s="11">
        <v>-21519</v>
      </c>
      <c r="S79" s="11">
        <v>-11585</v>
      </c>
      <c r="T79" s="11">
        <v>-50796</v>
      </c>
    </row>
    <row r="80" spans="2:20" x14ac:dyDescent="0.25">
      <c r="B80" s="5">
        <v>176</v>
      </c>
      <c r="C80" s="5" t="str">
        <f>VLOOKUP(B80,'Estructura ESF y EERR 2023'!A78:B203,2,0)</f>
        <v>IP del Valle Central</v>
      </c>
      <c r="D80" s="11">
        <v>3790250</v>
      </c>
      <c r="E80" s="11">
        <v>39037</v>
      </c>
      <c r="F80" s="11">
        <v>3829287</v>
      </c>
      <c r="G80" s="11">
        <v>-1169260</v>
      </c>
      <c r="H80" s="11">
        <v>-1974661</v>
      </c>
      <c r="I80" s="11">
        <v>0</v>
      </c>
      <c r="J80" s="11">
        <v>-3143921</v>
      </c>
      <c r="K80" s="11">
        <v>685366</v>
      </c>
      <c r="L80" s="11">
        <v>0</v>
      </c>
      <c r="M80" s="11">
        <v>139614</v>
      </c>
      <c r="N80" s="11">
        <v>0</v>
      </c>
      <c r="O80" s="11">
        <v>-275088</v>
      </c>
      <c r="P80" s="11">
        <v>-135474</v>
      </c>
      <c r="Q80" s="11">
        <v>138</v>
      </c>
      <c r="R80" s="11">
        <v>-278101</v>
      </c>
      <c r="S80" s="11">
        <v>-277963</v>
      </c>
      <c r="T80" s="11">
        <v>271929</v>
      </c>
    </row>
    <row r="81" spans="2:20" x14ac:dyDescent="0.25">
      <c r="B81" s="5">
        <v>193</v>
      </c>
      <c r="C81" s="5" t="str">
        <f>VLOOKUP(B81,'Estructura ESF y EERR 2023'!A79:B204,2,0)</f>
        <v>IP Instituto Nacional del Futbol</v>
      </c>
      <c r="D81" s="11">
        <v>2006770</v>
      </c>
      <c r="E81" s="11">
        <v>31939</v>
      </c>
      <c r="F81" s="11">
        <v>2038709</v>
      </c>
      <c r="G81" s="11">
        <v>-1692079</v>
      </c>
      <c r="H81" s="11">
        <v>-414939</v>
      </c>
      <c r="I81" s="11">
        <v>0</v>
      </c>
      <c r="J81" s="11">
        <v>-2107018</v>
      </c>
      <c r="K81" s="11">
        <v>-68309</v>
      </c>
      <c r="L81" s="11">
        <v>0</v>
      </c>
      <c r="M81" s="11">
        <v>0</v>
      </c>
      <c r="N81" s="11">
        <v>0</v>
      </c>
      <c r="O81" s="11">
        <v>-5956</v>
      </c>
      <c r="P81" s="11">
        <v>-5956</v>
      </c>
      <c r="Q81" s="11">
        <v>80401</v>
      </c>
      <c r="R81" s="11">
        <v>0</v>
      </c>
      <c r="S81" s="11">
        <v>80401</v>
      </c>
      <c r="T81" s="11">
        <v>6136</v>
      </c>
    </row>
    <row r="82" spans="2:20" x14ac:dyDescent="0.25">
      <c r="B82" s="5">
        <v>214</v>
      </c>
      <c r="C82" s="5" t="str">
        <f>VLOOKUP(B82,'Estructura ESF y EERR 2023'!A80:B205,2,0)</f>
        <v>CFT Instituto Central de Capacitación Educacional - ICCE</v>
      </c>
      <c r="D82" s="11">
        <v>1026253</v>
      </c>
      <c r="E82" s="11">
        <v>0</v>
      </c>
      <c r="F82" s="11">
        <v>1026253</v>
      </c>
      <c r="G82" s="11">
        <v>-958948</v>
      </c>
      <c r="H82" s="11">
        <v>-164257</v>
      </c>
      <c r="I82" s="11">
        <v>-348</v>
      </c>
      <c r="J82" s="11">
        <v>-1123553</v>
      </c>
      <c r="K82" s="11">
        <v>-97300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-97301</v>
      </c>
    </row>
    <row r="83" spans="2:20" x14ac:dyDescent="0.25">
      <c r="B83" s="5">
        <v>218</v>
      </c>
      <c r="C83" s="5" t="str">
        <f>VLOOKUP(B83,'Estructura ESF y EERR 2023'!A81:B206,2,0)</f>
        <v>CFT de ENAC</v>
      </c>
      <c r="D83" s="11">
        <v>13652300</v>
      </c>
      <c r="E83" s="11">
        <v>10351</v>
      </c>
      <c r="F83" s="11">
        <v>13662651</v>
      </c>
      <c r="G83" s="11">
        <v>-5459828</v>
      </c>
      <c r="H83" s="11">
        <v>-7096912</v>
      </c>
      <c r="I83" s="11">
        <v>0</v>
      </c>
      <c r="J83" s="11">
        <v>-12556740</v>
      </c>
      <c r="K83" s="11">
        <v>1105911</v>
      </c>
      <c r="L83" s="11">
        <v>0</v>
      </c>
      <c r="M83" s="11">
        <v>0</v>
      </c>
      <c r="N83" s="11">
        <v>-350643</v>
      </c>
      <c r="O83" s="11">
        <v>116174</v>
      </c>
      <c r="P83" s="11">
        <v>-234469</v>
      </c>
      <c r="Q83" s="11">
        <v>176704</v>
      </c>
      <c r="R83" s="11">
        <v>-295974</v>
      </c>
      <c r="S83" s="11">
        <v>-119270</v>
      </c>
      <c r="T83" s="11">
        <v>752172</v>
      </c>
    </row>
    <row r="84" spans="2:20" x14ac:dyDescent="0.25">
      <c r="B84" s="5">
        <v>236</v>
      </c>
      <c r="C84" s="5" t="str">
        <f>VLOOKUP(B84,'Estructura ESF y EERR 2023'!A82:B207,2,0)</f>
        <v>CFT Centro Tecnológico Superior Infomed</v>
      </c>
      <c r="D84" s="11">
        <v>115197</v>
      </c>
      <c r="E84" s="11">
        <v>470</v>
      </c>
      <c r="F84" s="11">
        <v>115667</v>
      </c>
      <c r="G84" s="11">
        <v>0</v>
      </c>
      <c r="H84" s="11">
        <v>-64204</v>
      </c>
      <c r="I84" s="11">
        <v>0</v>
      </c>
      <c r="J84" s="11">
        <v>-64204</v>
      </c>
      <c r="K84" s="11">
        <v>51463</v>
      </c>
      <c r="L84" s="11">
        <v>0</v>
      </c>
      <c r="M84" s="11">
        <v>0</v>
      </c>
      <c r="N84" s="11">
        <v>0</v>
      </c>
      <c r="O84" s="11">
        <v>-420</v>
      </c>
      <c r="P84" s="11">
        <v>-420</v>
      </c>
      <c r="Q84" s="11">
        <v>0</v>
      </c>
      <c r="R84" s="11">
        <v>0</v>
      </c>
      <c r="S84" s="11">
        <v>0</v>
      </c>
      <c r="T84" s="11">
        <v>51043</v>
      </c>
    </row>
    <row r="85" spans="2:20" x14ac:dyDescent="0.25">
      <c r="B85" s="5">
        <v>241</v>
      </c>
      <c r="C85" s="5" t="str">
        <f>VLOOKUP(B85,'Estructura ESF y EERR 2023'!A83:B208,2,0)</f>
        <v>CFT Instituto Superior Alemán de Comercio - INSALCO</v>
      </c>
      <c r="D85" s="11">
        <v>405822</v>
      </c>
      <c r="E85" s="11">
        <v>3</v>
      </c>
      <c r="F85" s="11">
        <v>405825</v>
      </c>
      <c r="G85" s="11">
        <v>-175873</v>
      </c>
      <c r="H85" s="11">
        <v>-207330</v>
      </c>
      <c r="I85" s="11">
        <v>0</v>
      </c>
      <c r="J85" s="11">
        <v>-383203</v>
      </c>
      <c r="K85" s="11">
        <v>22622</v>
      </c>
      <c r="L85" s="11">
        <v>0</v>
      </c>
      <c r="M85" s="11">
        <v>0</v>
      </c>
      <c r="N85" s="11">
        <v>0</v>
      </c>
      <c r="O85" s="11">
        <v>4950</v>
      </c>
      <c r="P85" s="11">
        <v>4950</v>
      </c>
      <c r="Q85" s="11">
        <v>0</v>
      </c>
      <c r="R85" s="11">
        <v>-6</v>
      </c>
      <c r="S85" s="11">
        <v>-6</v>
      </c>
      <c r="T85" s="11">
        <v>27566</v>
      </c>
    </row>
    <row r="86" spans="2:20" x14ac:dyDescent="0.25">
      <c r="B86" s="5">
        <v>257</v>
      </c>
      <c r="C86" s="5" t="str">
        <f>VLOOKUP(B86,'Estructura ESF y EERR 2023'!A84:B209,2,0)</f>
        <v>CFT Juan Bohon</v>
      </c>
      <c r="D86" s="11">
        <v>1726496</v>
      </c>
      <c r="E86" s="11">
        <v>4564</v>
      </c>
      <c r="F86" s="11">
        <v>1731060</v>
      </c>
      <c r="G86" s="11">
        <v>-845456</v>
      </c>
      <c r="H86" s="11">
        <v>-752280</v>
      </c>
      <c r="I86" s="11">
        <v>-5477</v>
      </c>
      <c r="J86" s="11">
        <v>-1603213</v>
      </c>
      <c r="K86" s="11">
        <v>127847</v>
      </c>
      <c r="L86" s="11">
        <v>0</v>
      </c>
      <c r="M86" s="11">
        <v>0</v>
      </c>
      <c r="N86" s="11">
        <v>80</v>
      </c>
      <c r="O86" s="11">
        <v>-15186</v>
      </c>
      <c r="P86" s="11">
        <v>-15106</v>
      </c>
      <c r="Q86" s="11">
        <v>42115</v>
      </c>
      <c r="R86" s="11">
        <v>-13513</v>
      </c>
      <c r="S86" s="11">
        <v>28602</v>
      </c>
      <c r="T86" s="11">
        <v>141343</v>
      </c>
    </row>
    <row r="87" spans="2:20" x14ac:dyDescent="0.25">
      <c r="B87" s="5">
        <v>260</v>
      </c>
      <c r="C87" s="5" t="str">
        <f>VLOOKUP(B87,'Estructura ESF y EERR 2023'!A85:B210,2,0)</f>
        <v>CFT Santo Tomás</v>
      </c>
      <c r="D87" s="11">
        <v>69269693</v>
      </c>
      <c r="E87" s="11">
        <v>3258274</v>
      </c>
      <c r="F87" s="11">
        <v>72527967</v>
      </c>
      <c r="G87" s="11">
        <v>-44352072</v>
      </c>
      <c r="H87" s="11">
        <v>-14803953</v>
      </c>
      <c r="I87" s="11">
        <v>-5774</v>
      </c>
      <c r="J87" s="11">
        <v>-59161799</v>
      </c>
      <c r="K87" s="11">
        <v>13366168</v>
      </c>
      <c r="L87" s="11">
        <v>933527</v>
      </c>
      <c r="M87" s="11">
        <v>11914</v>
      </c>
      <c r="N87" s="11">
        <v>-970984</v>
      </c>
      <c r="O87" s="11">
        <v>0</v>
      </c>
      <c r="P87" s="11">
        <v>-25543</v>
      </c>
      <c r="Q87" s="11">
        <v>1064177</v>
      </c>
      <c r="R87" s="11">
        <v>-3309617</v>
      </c>
      <c r="S87" s="11">
        <v>-2245440</v>
      </c>
      <c r="T87" s="11">
        <v>11095185</v>
      </c>
    </row>
    <row r="88" spans="2:20" x14ac:dyDescent="0.25">
      <c r="B88" s="5">
        <v>312</v>
      </c>
      <c r="C88" s="5" t="str">
        <f>VLOOKUP(B88,'Estructura ESF y EERR 2023'!A86:B211,2,0)</f>
        <v>CFT CENCO</v>
      </c>
      <c r="D88" s="11">
        <v>2440184</v>
      </c>
      <c r="E88" s="11">
        <v>21837</v>
      </c>
      <c r="F88" s="11">
        <v>2462021</v>
      </c>
      <c r="G88" s="11">
        <v>-1718924</v>
      </c>
      <c r="H88" s="11">
        <v>-345680</v>
      </c>
      <c r="I88" s="11">
        <v>0</v>
      </c>
      <c r="J88" s="11">
        <v>-2064604</v>
      </c>
      <c r="K88" s="11">
        <v>397417</v>
      </c>
      <c r="L88" s="11">
        <v>0</v>
      </c>
      <c r="M88" s="11">
        <v>0</v>
      </c>
      <c r="N88" s="11">
        <v>437</v>
      </c>
      <c r="O88" s="11">
        <v>8366</v>
      </c>
      <c r="P88" s="11">
        <v>8803</v>
      </c>
      <c r="Q88" s="11">
        <v>0</v>
      </c>
      <c r="R88" s="11">
        <v>-6082</v>
      </c>
      <c r="S88" s="11">
        <v>-6082</v>
      </c>
      <c r="T88" s="11">
        <v>400138</v>
      </c>
    </row>
    <row r="89" spans="2:20" x14ac:dyDescent="0.25">
      <c r="B89" s="5">
        <v>319</v>
      </c>
      <c r="C89" s="5" t="str">
        <f>VLOOKUP(B89,'Estructura ESF y EERR 2023'!A87:B212,2,0)</f>
        <v>CFT Prodata</v>
      </c>
      <c r="D89" s="11">
        <v>91883</v>
      </c>
      <c r="E89" s="11">
        <v>3763</v>
      </c>
      <c r="F89" s="11">
        <v>95646</v>
      </c>
      <c r="G89" s="11">
        <v>0</v>
      </c>
      <c r="H89" s="11">
        <v>-165217</v>
      </c>
      <c r="I89" s="11">
        <v>0</v>
      </c>
      <c r="J89" s="11">
        <v>-165217</v>
      </c>
      <c r="K89" s="11">
        <v>-69571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-69571</v>
      </c>
    </row>
    <row r="90" spans="2:20" x14ac:dyDescent="0.25">
      <c r="B90" s="5">
        <v>328</v>
      </c>
      <c r="C90" s="5" t="str">
        <f>VLOOKUP(B90,'Estructura ESF y EERR 2023'!A88:B213,2,0)</f>
        <v>CFT Instituto Superior de Estudios Jurídicos Canon</v>
      </c>
      <c r="D90" s="11">
        <v>182520</v>
      </c>
      <c r="E90" s="11">
        <v>0</v>
      </c>
      <c r="F90" s="11">
        <v>182520</v>
      </c>
      <c r="G90" s="11">
        <v>-128024</v>
      </c>
      <c r="H90" s="11">
        <v>-37445</v>
      </c>
      <c r="I90" s="11">
        <v>-45091</v>
      </c>
      <c r="J90" s="11">
        <v>-210560</v>
      </c>
      <c r="K90" s="11">
        <v>-28040</v>
      </c>
      <c r="L90" s="11">
        <v>0</v>
      </c>
      <c r="M90" s="11">
        <v>0</v>
      </c>
      <c r="N90" s="11">
        <v>0</v>
      </c>
      <c r="O90" s="11">
        <v>-147</v>
      </c>
      <c r="P90" s="11">
        <v>-147</v>
      </c>
      <c r="Q90" s="11">
        <v>0</v>
      </c>
      <c r="R90" s="11">
        <v>-287</v>
      </c>
      <c r="S90" s="11">
        <v>-287</v>
      </c>
      <c r="T90" s="11">
        <v>-28474</v>
      </c>
    </row>
    <row r="91" spans="2:20" x14ac:dyDescent="0.25">
      <c r="B91" s="5">
        <v>331</v>
      </c>
      <c r="C91" s="5" t="str">
        <f>VLOOKUP(B91,'Estructura ESF y EERR 2023'!A89:B214,2,0)</f>
        <v>CFT IProsec</v>
      </c>
      <c r="D91" s="11">
        <v>416036</v>
      </c>
      <c r="E91" s="11">
        <v>52948</v>
      </c>
      <c r="F91" s="11">
        <v>468984</v>
      </c>
      <c r="G91" s="11">
        <v>-319716</v>
      </c>
      <c r="H91" s="11">
        <v>-143133</v>
      </c>
      <c r="I91" s="11">
        <v>0</v>
      </c>
      <c r="J91" s="11">
        <v>-462849</v>
      </c>
      <c r="K91" s="11">
        <v>6135</v>
      </c>
      <c r="L91" s="11">
        <v>0</v>
      </c>
      <c r="M91" s="11">
        <v>-7049</v>
      </c>
      <c r="N91" s="11">
        <v>0</v>
      </c>
      <c r="O91" s="11">
        <v>0</v>
      </c>
      <c r="P91" s="11">
        <v>-7049</v>
      </c>
      <c r="Q91" s="11">
        <v>2956</v>
      </c>
      <c r="R91" s="11">
        <v>-5558</v>
      </c>
      <c r="S91" s="11">
        <v>-2602</v>
      </c>
      <c r="T91" s="11">
        <v>-3516</v>
      </c>
    </row>
    <row r="92" spans="2:20" x14ac:dyDescent="0.25">
      <c r="B92" s="5">
        <v>367</v>
      </c>
      <c r="C92" s="5" t="str">
        <f>VLOOKUP(B92,'Estructura ESF y EERR 2023'!A90:B215,2,0)</f>
        <v>CFT San Agustín</v>
      </c>
      <c r="D92" s="11">
        <v>12818435</v>
      </c>
      <c r="E92" s="11">
        <v>34581</v>
      </c>
      <c r="F92" s="11">
        <v>12853016</v>
      </c>
      <c r="G92" s="11">
        <v>-5466073</v>
      </c>
      <c r="H92" s="11">
        <v>-5794275</v>
      </c>
      <c r="I92" s="11">
        <v>-24686</v>
      </c>
      <c r="J92" s="11">
        <v>-11285034</v>
      </c>
      <c r="K92" s="11">
        <v>1567982</v>
      </c>
      <c r="L92" s="11">
        <v>0</v>
      </c>
      <c r="M92" s="11">
        <v>0</v>
      </c>
      <c r="N92" s="11">
        <v>-113796</v>
      </c>
      <c r="O92" s="11">
        <v>-66680</v>
      </c>
      <c r="P92" s="11">
        <v>-180476</v>
      </c>
      <c r="Q92" s="11">
        <v>245134</v>
      </c>
      <c r="R92" s="11">
        <v>-438409</v>
      </c>
      <c r="S92" s="11">
        <v>-193275</v>
      </c>
      <c r="T92" s="11">
        <v>1194231</v>
      </c>
    </row>
    <row r="93" spans="2:20" x14ac:dyDescent="0.25">
      <c r="B93" s="5">
        <v>382</v>
      </c>
      <c r="C93" s="5" t="str">
        <f>VLOOKUP(B93,'Estructura ESF y EERR 2023'!A91:B216,2,0)</f>
        <v>CFT Alpes</v>
      </c>
      <c r="D93" s="11">
        <v>339296</v>
      </c>
      <c r="E93" s="11">
        <v>7946</v>
      </c>
      <c r="F93" s="11">
        <v>347242</v>
      </c>
      <c r="G93" s="11">
        <v>-137945</v>
      </c>
      <c r="H93" s="11">
        <v>-188094</v>
      </c>
      <c r="I93" s="11">
        <v>0</v>
      </c>
      <c r="J93" s="11">
        <v>-326039</v>
      </c>
      <c r="K93" s="11">
        <v>21203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259</v>
      </c>
      <c r="R93" s="11">
        <v>-14787</v>
      </c>
      <c r="S93" s="11">
        <v>-14528</v>
      </c>
      <c r="T93" s="11">
        <v>6675</v>
      </c>
    </row>
    <row r="94" spans="2:20" x14ac:dyDescent="0.25">
      <c r="B94" s="5">
        <v>426</v>
      </c>
      <c r="C94" s="5" t="str">
        <f>VLOOKUP(B94,'Estructura ESF y EERR 2023'!A92:B217,2,0)</f>
        <v>CFT Escuela de Comercio</v>
      </c>
      <c r="D94" s="11">
        <v>1444932</v>
      </c>
      <c r="E94" s="11">
        <v>4976</v>
      </c>
      <c r="F94" s="11">
        <v>1449908</v>
      </c>
      <c r="G94" s="11">
        <v>-1269879</v>
      </c>
      <c r="H94" s="11">
        <v>-651951</v>
      </c>
      <c r="I94" s="11">
        <v>0</v>
      </c>
      <c r="J94" s="11">
        <v>-1921830</v>
      </c>
      <c r="K94" s="11">
        <v>-471922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-7187</v>
      </c>
      <c r="S94" s="11">
        <v>-7187</v>
      </c>
      <c r="T94" s="11">
        <v>-479109</v>
      </c>
    </row>
    <row r="95" spans="2:20" x14ac:dyDescent="0.25">
      <c r="B95" s="5">
        <v>427</v>
      </c>
      <c r="C95" s="5" t="str">
        <f>VLOOKUP(B95,'Estructura ESF y EERR 2023'!A93:B218,2,0)</f>
        <v>CFT Laplace</v>
      </c>
      <c r="D95" s="11">
        <v>421794</v>
      </c>
      <c r="E95" s="11">
        <v>0</v>
      </c>
      <c r="F95" s="11">
        <v>421794</v>
      </c>
      <c r="G95" s="11">
        <v>0</v>
      </c>
      <c r="H95" s="11">
        <v>-418329</v>
      </c>
      <c r="I95" s="11">
        <v>0</v>
      </c>
      <c r="J95" s="11">
        <v>-418329</v>
      </c>
      <c r="K95" s="11">
        <v>3465</v>
      </c>
      <c r="L95" s="11">
        <v>0</v>
      </c>
      <c r="M95" s="11">
        <v>0</v>
      </c>
      <c r="N95" s="11">
        <v>0</v>
      </c>
      <c r="O95" s="11">
        <v>-347</v>
      </c>
      <c r="P95" s="11">
        <v>-347</v>
      </c>
      <c r="Q95" s="11">
        <v>0</v>
      </c>
      <c r="R95" s="11">
        <v>0</v>
      </c>
      <c r="S95" s="11">
        <v>0</v>
      </c>
      <c r="T95" s="11">
        <v>3118</v>
      </c>
    </row>
    <row r="96" spans="2:20" x14ac:dyDescent="0.25">
      <c r="B96" s="5">
        <v>430</v>
      </c>
      <c r="C96" s="5" t="str">
        <f>VLOOKUP(B96,'Estructura ESF y EERR 2023'!A94:B219,2,0)</f>
        <v>CFT INACAP</v>
      </c>
      <c r="D96" s="11">
        <v>105039613</v>
      </c>
      <c r="E96" s="11">
        <v>259970</v>
      </c>
      <c r="F96" s="11">
        <v>105299583</v>
      </c>
      <c r="G96" s="11">
        <v>-43428690</v>
      </c>
      <c r="H96" s="11">
        <v>-52447964</v>
      </c>
      <c r="I96" s="11">
        <v>-77379</v>
      </c>
      <c r="J96" s="11">
        <v>-95954033</v>
      </c>
      <c r="K96" s="11">
        <v>9345550</v>
      </c>
      <c r="L96" s="11">
        <v>0</v>
      </c>
      <c r="M96" s="11">
        <v>-146</v>
      </c>
      <c r="N96" s="11">
        <v>-815331</v>
      </c>
      <c r="O96" s="11">
        <v>0</v>
      </c>
      <c r="P96" s="11">
        <v>-815477</v>
      </c>
      <c r="Q96" s="11">
        <v>9938958</v>
      </c>
      <c r="R96" s="11">
        <v>-495886</v>
      </c>
      <c r="S96" s="11">
        <v>9443072</v>
      </c>
      <c r="T96" s="11">
        <v>17973145</v>
      </c>
    </row>
    <row r="97" spans="2:20" x14ac:dyDescent="0.25">
      <c r="B97" s="5">
        <v>435</v>
      </c>
      <c r="C97" s="5" t="str">
        <f>VLOOKUP(B97,'Estructura ESF y EERR 2023'!A95:B220,2,0)</f>
        <v>CFT del Medio Ambiente - IDMA</v>
      </c>
      <c r="D97" s="11">
        <v>1616981</v>
      </c>
      <c r="E97" s="11">
        <v>0</v>
      </c>
      <c r="F97" s="11">
        <v>1616981</v>
      </c>
      <c r="G97" s="11">
        <v>-345790</v>
      </c>
      <c r="H97" s="11">
        <v>-999148</v>
      </c>
      <c r="I97" s="11">
        <v>-98778</v>
      </c>
      <c r="J97" s="11">
        <v>-1443716</v>
      </c>
      <c r="K97" s="11">
        <v>173265</v>
      </c>
      <c r="L97" s="11">
        <v>0</v>
      </c>
      <c r="M97" s="11">
        <v>0</v>
      </c>
      <c r="N97" s="11">
        <v>0</v>
      </c>
      <c r="O97" s="11">
        <v>-1508</v>
      </c>
      <c r="P97" s="11">
        <v>-1508</v>
      </c>
      <c r="Q97" s="11">
        <v>0</v>
      </c>
      <c r="R97" s="11">
        <v>-89479</v>
      </c>
      <c r="S97" s="11">
        <v>-89479</v>
      </c>
      <c r="T97" s="11">
        <v>82277</v>
      </c>
    </row>
    <row r="98" spans="2:20" x14ac:dyDescent="0.25">
      <c r="B98" s="5">
        <v>450</v>
      </c>
      <c r="C98" s="5" t="str">
        <f>VLOOKUP(B98,'Estructura ESF y EERR 2023'!A96:B221,2,0)</f>
        <v>CFT Lota-Arauco</v>
      </c>
      <c r="D98" s="11">
        <v>3170727</v>
      </c>
      <c r="E98" s="11">
        <v>4603</v>
      </c>
      <c r="F98" s="11">
        <v>3175330</v>
      </c>
      <c r="G98" s="11">
        <v>-2277170</v>
      </c>
      <c r="H98" s="11">
        <v>-981536</v>
      </c>
      <c r="I98" s="11">
        <v>0</v>
      </c>
      <c r="J98" s="11">
        <v>-3258706</v>
      </c>
      <c r="K98" s="11">
        <v>-83376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100254</v>
      </c>
      <c r="R98" s="11">
        <v>-3330</v>
      </c>
      <c r="S98" s="11">
        <v>96924</v>
      </c>
      <c r="T98" s="11">
        <v>13548</v>
      </c>
    </row>
    <row r="99" spans="2:20" x14ac:dyDescent="0.25">
      <c r="B99" s="5">
        <v>456</v>
      </c>
      <c r="C99" s="5" t="str">
        <f>VLOOKUP(B99,'Estructura ESF y EERR 2023'!A97:B222,2,0)</f>
        <v>CFT CEDUC - UCN</v>
      </c>
      <c r="D99" s="11">
        <v>8740414</v>
      </c>
      <c r="E99" s="11">
        <v>44482</v>
      </c>
      <c r="F99" s="11">
        <v>8784896</v>
      </c>
      <c r="G99" s="11">
        <v>-5353693</v>
      </c>
      <c r="H99" s="11">
        <v>-2883315</v>
      </c>
      <c r="I99" s="11">
        <v>-7828</v>
      </c>
      <c r="J99" s="11">
        <v>-8244836</v>
      </c>
      <c r="K99" s="11">
        <v>540060</v>
      </c>
      <c r="L99" s="11">
        <v>0</v>
      </c>
      <c r="M99" s="11">
        <v>3929</v>
      </c>
      <c r="N99" s="11">
        <v>0</v>
      </c>
      <c r="O99" s="11">
        <v>0</v>
      </c>
      <c r="P99" s="11">
        <v>3929</v>
      </c>
      <c r="Q99" s="11">
        <v>298217</v>
      </c>
      <c r="R99" s="11">
        <v>-392932</v>
      </c>
      <c r="S99" s="11">
        <v>-94715</v>
      </c>
      <c r="T99" s="11">
        <v>449274</v>
      </c>
    </row>
    <row r="100" spans="2:20" x14ac:dyDescent="0.25">
      <c r="B100" s="5">
        <v>534</v>
      </c>
      <c r="C100" s="5" t="str">
        <f>VLOOKUP(B100,'Estructura ESF y EERR 2023'!A98:B223,2,0)</f>
        <v>CFT Asiste</v>
      </c>
      <c r="D100" s="11">
        <v>171516</v>
      </c>
      <c r="E100" s="11">
        <v>0</v>
      </c>
      <c r="F100" s="11">
        <v>171516</v>
      </c>
      <c r="G100" s="11">
        <v>-30723</v>
      </c>
      <c r="H100" s="11">
        <v>-61491</v>
      </c>
      <c r="I100" s="11">
        <v>0</v>
      </c>
      <c r="J100" s="11">
        <v>-92214</v>
      </c>
      <c r="K100" s="11">
        <v>79302</v>
      </c>
      <c r="L100" s="11">
        <v>0</v>
      </c>
      <c r="M100" s="11">
        <v>0</v>
      </c>
      <c r="N100" s="11">
        <v>57</v>
      </c>
      <c r="O100" s="11">
        <v>0</v>
      </c>
      <c r="P100" s="11">
        <v>57</v>
      </c>
      <c r="Q100" s="11">
        <v>0</v>
      </c>
      <c r="R100" s="11">
        <v>0</v>
      </c>
      <c r="S100" s="11">
        <v>0</v>
      </c>
      <c r="T100" s="11">
        <v>79359</v>
      </c>
    </row>
    <row r="101" spans="2:20" x14ac:dyDescent="0.25">
      <c r="B101" s="5">
        <v>591</v>
      </c>
      <c r="C101" s="5" t="str">
        <f>VLOOKUP(B101,'Estructura ESF y EERR 2023'!A99:B224,2,0)</f>
        <v>CFT de la Industria Grafica</v>
      </c>
      <c r="D101" s="11">
        <v>8780000</v>
      </c>
      <c r="E101" s="11">
        <v>45493705</v>
      </c>
      <c r="F101" s="11">
        <v>54273705</v>
      </c>
      <c r="G101" s="11">
        <v>0</v>
      </c>
      <c r="H101" s="11">
        <v>-24576049</v>
      </c>
      <c r="I101" s="11">
        <v>0</v>
      </c>
      <c r="J101" s="11">
        <v>-24576049</v>
      </c>
      <c r="K101" s="11">
        <v>29697656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29697656</v>
      </c>
    </row>
    <row r="102" spans="2:20" x14ac:dyDescent="0.25">
      <c r="B102" s="5">
        <v>629</v>
      </c>
      <c r="C102" s="5" t="str">
        <f>VLOOKUP(B102,'Estructura ESF y EERR 2023'!A100:B225,2,0)</f>
        <v>CFT PUCV</v>
      </c>
      <c r="D102" s="11">
        <v>11833028</v>
      </c>
      <c r="E102" s="11">
        <v>94176</v>
      </c>
      <c r="F102" s="11">
        <v>11927204</v>
      </c>
      <c r="G102" s="11">
        <v>-6980793</v>
      </c>
      <c r="H102" s="11">
        <v>-3218206</v>
      </c>
      <c r="I102" s="11">
        <v>0</v>
      </c>
      <c r="J102" s="11">
        <v>-10198999</v>
      </c>
      <c r="K102" s="11">
        <v>1728205</v>
      </c>
      <c r="L102" s="11">
        <v>0</v>
      </c>
      <c r="M102" s="11">
        <v>-34310</v>
      </c>
      <c r="N102" s="11">
        <v>0</v>
      </c>
      <c r="O102" s="11">
        <v>0</v>
      </c>
      <c r="P102" s="11">
        <v>-34310</v>
      </c>
      <c r="Q102" s="11">
        <v>137446</v>
      </c>
      <c r="R102" s="11">
        <v>-275996</v>
      </c>
      <c r="S102" s="11">
        <v>-138550</v>
      </c>
      <c r="T102" s="11">
        <v>1555345</v>
      </c>
    </row>
    <row r="103" spans="2:20" x14ac:dyDescent="0.25">
      <c r="B103" s="5">
        <v>633</v>
      </c>
      <c r="C103" s="5" t="str">
        <f>VLOOKUP(B103,'Estructura ESF y EERR 2023'!A101:B226,2,0)</f>
        <v>CFT Teodoro Wickel Kluwen</v>
      </c>
      <c r="D103" s="11">
        <v>3785492</v>
      </c>
      <c r="E103" s="11">
        <v>107142</v>
      </c>
      <c r="F103" s="11">
        <v>3892634</v>
      </c>
      <c r="G103" s="11">
        <v>-2035798</v>
      </c>
      <c r="H103" s="11">
        <v>-1944341</v>
      </c>
      <c r="I103" s="11">
        <v>0</v>
      </c>
      <c r="J103" s="11">
        <v>-3980139</v>
      </c>
      <c r="K103" s="11">
        <v>-87505</v>
      </c>
      <c r="L103" s="11">
        <v>0</v>
      </c>
      <c r="M103" s="11">
        <v>0</v>
      </c>
      <c r="N103" s="11">
        <v>896</v>
      </c>
      <c r="O103" s="11">
        <v>0</v>
      </c>
      <c r="P103" s="11">
        <v>896</v>
      </c>
      <c r="Q103" s="11">
        <v>25104</v>
      </c>
      <c r="R103" s="11">
        <v>-11748</v>
      </c>
      <c r="S103" s="11">
        <v>13356</v>
      </c>
      <c r="T103" s="11">
        <v>-73253</v>
      </c>
    </row>
    <row r="104" spans="2:20" x14ac:dyDescent="0.25">
      <c r="B104" s="5">
        <v>676</v>
      </c>
      <c r="C104" s="5" t="str">
        <f>VLOOKUP(B104,'Estructura ESF y EERR 2023'!A102:B227,2,0)</f>
        <v>IP Instituto Internacional de Artes Culinarias y Servicios</v>
      </c>
      <c r="D104" s="11">
        <v>3973898</v>
      </c>
      <c r="E104" s="11">
        <v>73151</v>
      </c>
      <c r="F104" s="11">
        <v>4047049</v>
      </c>
      <c r="G104" s="11">
        <v>-1940427</v>
      </c>
      <c r="H104" s="11">
        <v>-1618843</v>
      </c>
      <c r="I104" s="11">
        <v>-239006</v>
      </c>
      <c r="J104" s="11">
        <v>-3798276</v>
      </c>
      <c r="K104" s="11">
        <v>248773</v>
      </c>
      <c r="L104" s="11">
        <v>0</v>
      </c>
      <c r="M104" s="11">
        <v>-226</v>
      </c>
      <c r="N104" s="11">
        <v>-23492</v>
      </c>
      <c r="O104" s="11">
        <v>1900</v>
      </c>
      <c r="P104" s="11">
        <v>-21818</v>
      </c>
      <c r="Q104" s="11">
        <v>61636</v>
      </c>
      <c r="R104" s="11">
        <v>-68132</v>
      </c>
      <c r="S104" s="11">
        <v>-6496</v>
      </c>
      <c r="T104" s="11">
        <v>220459</v>
      </c>
    </row>
    <row r="105" spans="2:20" x14ac:dyDescent="0.25">
      <c r="B105" s="5">
        <v>691</v>
      </c>
      <c r="C105" s="5" t="str">
        <f>VLOOKUP(B105,'Estructura ESF y EERR 2023'!A103:B228,2,0)</f>
        <v>CFT Profasoc</v>
      </c>
      <c r="D105" s="11">
        <v>9190</v>
      </c>
      <c r="E105" s="11">
        <v>21600</v>
      </c>
      <c r="F105" s="11">
        <v>30790</v>
      </c>
      <c r="G105" s="11">
        <v>-17438</v>
      </c>
      <c r="H105" s="11">
        <v>-8053</v>
      </c>
      <c r="I105" s="11">
        <v>0</v>
      </c>
      <c r="J105" s="11">
        <v>-25491</v>
      </c>
      <c r="K105" s="11">
        <v>5299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-2083</v>
      </c>
      <c r="S105" s="11">
        <v>-2083</v>
      </c>
      <c r="T105" s="11">
        <v>3216</v>
      </c>
    </row>
    <row r="106" spans="2:20" x14ac:dyDescent="0.25">
      <c r="B106" s="5">
        <v>693</v>
      </c>
      <c r="C106" s="5" t="str">
        <f>VLOOKUP(B106,'Estructura ESF y EERR 2023'!A104:B229,2,0)</f>
        <v>IP Projazz</v>
      </c>
      <c r="D106" s="11">
        <v>1372380</v>
      </c>
      <c r="E106" s="11">
        <v>0</v>
      </c>
      <c r="F106" s="11">
        <v>1372380</v>
      </c>
      <c r="G106" s="11">
        <v>-1063426</v>
      </c>
      <c r="H106" s="11">
        <v>-156407</v>
      </c>
      <c r="I106" s="11">
        <v>0</v>
      </c>
      <c r="J106" s="11">
        <v>-1219833</v>
      </c>
      <c r="K106" s="11">
        <v>152547</v>
      </c>
      <c r="L106" s="11">
        <v>0</v>
      </c>
      <c r="M106" s="11">
        <v>0</v>
      </c>
      <c r="N106" s="11">
        <v>32899</v>
      </c>
      <c r="O106" s="11">
        <v>6859</v>
      </c>
      <c r="P106" s="11">
        <v>39758</v>
      </c>
      <c r="Q106" s="11">
        <v>0</v>
      </c>
      <c r="R106" s="11">
        <v>-84523</v>
      </c>
      <c r="S106" s="11">
        <v>-84523</v>
      </c>
      <c r="T106" s="11">
        <v>107782</v>
      </c>
    </row>
    <row r="107" spans="2:20" x14ac:dyDescent="0.25">
      <c r="B107" s="5">
        <v>701</v>
      </c>
      <c r="C107" s="5" t="str">
        <f>VLOOKUP(B107,'Estructura ESF y EERR 2023'!A105:B230,2,0)</f>
        <v>CFT Manpower</v>
      </c>
      <c r="D107" s="11">
        <v>1178511</v>
      </c>
      <c r="E107" s="11">
        <v>971</v>
      </c>
      <c r="F107" s="11">
        <v>1179482</v>
      </c>
      <c r="G107" s="11">
        <v>-270855</v>
      </c>
      <c r="H107" s="11">
        <v>-1064751</v>
      </c>
      <c r="I107" s="11">
        <v>-12453</v>
      </c>
      <c r="J107" s="11">
        <v>-1348059</v>
      </c>
      <c r="K107" s="11">
        <v>-168577</v>
      </c>
      <c r="L107" s="11">
        <v>0</v>
      </c>
      <c r="M107" s="11">
        <v>0</v>
      </c>
      <c r="N107" s="11">
        <v>-77</v>
      </c>
      <c r="O107" s="11">
        <v>0</v>
      </c>
      <c r="P107" s="11">
        <v>-77</v>
      </c>
      <c r="Q107" s="11">
        <v>8993</v>
      </c>
      <c r="R107" s="11">
        <v>-13242</v>
      </c>
      <c r="S107" s="11">
        <v>-4249</v>
      </c>
      <c r="T107" s="11">
        <v>-172903</v>
      </c>
    </row>
    <row r="108" spans="2:20" x14ac:dyDescent="0.25">
      <c r="B108" s="5">
        <v>714</v>
      </c>
      <c r="C108" s="5" t="str">
        <f>VLOOKUP(B108,'Estructura ESF y EERR 2023'!A106:B231,2,0)</f>
        <v>IP Escuela de Cine de Chile</v>
      </c>
      <c r="D108" s="11">
        <v>531896</v>
      </c>
      <c r="E108" s="11">
        <v>0</v>
      </c>
      <c r="F108" s="11">
        <v>531896</v>
      </c>
      <c r="G108" s="11">
        <v>-404114</v>
      </c>
      <c r="H108" s="11">
        <v>-108305</v>
      </c>
      <c r="I108" s="11">
        <v>-15177</v>
      </c>
      <c r="J108" s="11">
        <v>-527596</v>
      </c>
      <c r="K108" s="11">
        <v>4300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31163</v>
      </c>
      <c r="R108" s="11">
        <v>-43144</v>
      </c>
      <c r="S108" s="11">
        <v>-11981</v>
      </c>
      <c r="T108" s="11">
        <v>-7681</v>
      </c>
    </row>
    <row r="109" spans="2:20" x14ac:dyDescent="0.25">
      <c r="B109" s="5">
        <v>730</v>
      </c>
      <c r="C109" s="5" t="str">
        <f>VLOOKUP(B109,'Estructura ESF y EERR 2023'!A107:B232,2,0)</f>
        <v>CFT Escuela Culinaria Francesa - ECOLE</v>
      </c>
      <c r="D109" s="11">
        <v>1912061</v>
      </c>
      <c r="E109" s="11">
        <v>0</v>
      </c>
      <c r="F109" s="11">
        <v>1912061</v>
      </c>
      <c r="G109" s="11">
        <v>-969244</v>
      </c>
      <c r="H109" s="11">
        <v>-644589</v>
      </c>
      <c r="I109" s="11">
        <v>0</v>
      </c>
      <c r="J109" s="11">
        <v>-1613833</v>
      </c>
      <c r="K109" s="11">
        <v>298228</v>
      </c>
      <c r="L109" s="11">
        <v>56483</v>
      </c>
      <c r="M109" s="11">
        <v>0</v>
      </c>
      <c r="N109" s="11">
        <v>-23521</v>
      </c>
      <c r="O109" s="11">
        <v>-45575</v>
      </c>
      <c r="P109" s="11">
        <v>-12613</v>
      </c>
      <c r="Q109" s="11">
        <v>0</v>
      </c>
      <c r="R109" s="11">
        <v>-17607</v>
      </c>
      <c r="S109" s="11">
        <v>-17607</v>
      </c>
      <c r="T109" s="11">
        <v>268008</v>
      </c>
    </row>
    <row r="110" spans="2:20" x14ac:dyDescent="0.25">
      <c r="B110" s="5">
        <v>754</v>
      </c>
      <c r="C110" s="5" t="str">
        <f>VLOOKUP(B110,'Estructura ESF y EERR 2023'!A108:B233,2,0)</f>
        <v>IP Escuela de Marina Mercante Piloto Pardo</v>
      </c>
      <c r="D110" s="11">
        <v>522338</v>
      </c>
      <c r="E110" s="11">
        <v>122569</v>
      </c>
      <c r="F110" s="11">
        <v>644907</v>
      </c>
      <c r="G110" s="11">
        <v>-535487</v>
      </c>
      <c r="H110" s="11">
        <v>-122118</v>
      </c>
      <c r="I110" s="11">
        <v>0</v>
      </c>
      <c r="J110" s="11">
        <v>-657605</v>
      </c>
      <c r="K110" s="11">
        <v>-12698</v>
      </c>
      <c r="L110" s="11">
        <v>0</v>
      </c>
      <c r="M110" s="11">
        <v>718</v>
      </c>
      <c r="N110" s="11">
        <v>0</v>
      </c>
      <c r="O110" s="11">
        <v>27287</v>
      </c>
      <c r="P110" s="11">
        <v>28005</v>
      </c>
      <c r="Q110" s="11">
        <v>0</v>
      </c>
      <c r="R110" s="11">
        <v>-3528</v>
      </c>
      <c r="S110" s="11">
        <v>-3528</v>
      </c>
      <c r="T110" s="11">
        <v>11779</v>
      </c>
    </row>
    <row r="111" spans="2:20" x14ac:dyDescent="0.25">
      <c r="B111" s="5">
        <v>895</v>
      </c>
      <c r="C111" s="5" t="str">
        <f>VLOOKUP(B111,'Estructura ESF y EERR 2023'!A109:B234,2,0)</f>
        <v>Universidad de O'Higgins</v>
      </c>
      <c r="D111" s="11">
        <v>32633628</v>
      </c>
      <c r="E111" s="11">
        <v>0</v>
      </c>
      <c r="F111" s="11">
        <v>32633628</v>
      </c>
      <c r="G111" s="11">
        <v>-12160107</v>
      </c>
      <c r="H111" s="11">
        <v>-18177466</v>
      </c>
      <c r="I111" s="11">
        <v>-4446</v>
      </c>
      <c r="J111" s="11">
        <v>-30342019</v>
      </c>
      <c r="K111" s="11">
        <v>2291609</v>
      </c>
      <c r="L111" s="11">
        <v>0</v>
      </c>
      <c r="M111" s="11">
        <v>2493</v>
      </c>
      <c r="N111" s="11">
        <v>0</v>
      </c>
      <c r="O111" s="11">
        <v>0</v>
      </c>
      <c r="P111" s="11">
        <v>2493</v>
      </c>
      <c r="Q111" s="11">
        <v>98126</v>
      </c>
      <c r="R111" s="11">
        <v>-24882</v>
      </c>
      <c r="S111" s="11">
        <v>73244</v>
      </c>
      <c r="T111" s="11">
        <v>2367346</v>
      </c>
    </row>
    <row r="112" spans="2:20" x14ac:dyDescent="0.25">
      <c r="B112" s="5">
        <v>896</v>
      </c>
      <c r="C112" s="5" t="str">
        <f>VLOOKUP(B112,'Estructura ESF y EERR 2023'!A110:B235,2,0)</f>
        <v>Universidad de Aysén</v>
      </c>
      <c r="D112" s="11">
        <v>9627897</v>
      </c>
      <c r="E112" s="11">
        <v>0</v>
      </c>
      <c r="F112" s="11">
        <v>9627897</v>
      </c>
      <c r="G112" s="11">
        <v>-3139637</v>
      </c>
      <c r="H112" s="11">
        <v>-7254124</v>
      </c>
      <c r="I112" s="11">
        <v>0</v>
      </c>
      <c r="J112" s="11">
        <v>-10393761</v>
      </c>
      <c r="K112" s="11">
        <v>-765864</v>
      </c>
      <c r="L112" s="11">
        <v>0</v>
      </c>
      <c r="M112" s="11">
        <v>32724</v>
      </c>
      <c r="N112" s="11">
        <v>0</v>
      </c>
      <c r="O112" s="11">
        <v>0</v>
      </c>
      <c r="P112" s="11">
        <v>32724</v>
      </c>
      <c r="Q112" s="11">
        <v>1771</v>
      </c>
      <c r="R112" s="11">
        <v>0</v>
      </c>
      <c r="S112" s="11">
        <v>1771</v>
      </c>
      <c r="T112" s="11">
        <v>-731369</v>
      </c>
    </row>
    <row r="113" spans="2:20" x14ac:dyDescent="0.25">
      <c r="B113" s="5">
        <v>902</v>
      </c>
      <c r="C113" s="5" t="str">
        <f>VLOOKUP(B113,'Estructura ESF y EERR 2023'!A111:B236,2,0)</f>
        <v>CFT de la Región de Arica y Parinacota</v>
      </c>
      <c r="D113" s="11">
        <v>3951014</v>
      </c>
      <c r="E113" s="11">
        <v>0</v>
      </c>
      <c r="F113" s="11">
        <v>3951014</v>
      </c>
      <c r="G113" s="11">
        <v>-1891159</v>
      </c>
      <c r="H113" s="11">
        <v>-1787072</v>
      </c>
      <c r="I113" s="11">
        <v>0</v>
      </c>
      <c r="J113" s="11">
        <v>-3678231</v>
      </c>
      <c r="K113" s="11">
        <v>272783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-99444</v>
      </c>
      <c r="S113" s="11">
        <v>-99444</v>
      </c>
      <c r="T113" s="11">
        <v>173339</v>
      </c>
    </row>
    <row r="114" spans="2:20" x14ac:dyDescent="0.25">
      <c r="B114" s="5">
        <v>906</v>
      </c>
      <c r="C114" s="5" t="str">
        <f>VLOOKUP(B114,'Estructura ESF y EERR 2023'!A112:B237,2,0)</f>
        <v>CFT de la Región de Tarapacá</v>
      </c>
      <c r="D114" s="11">
        <v>2797354</v>
      </c>
      <c r="E114" s="11">
        <v>491865</v>
      </c>
      <c r="F114" s="11">
        <v>3289219</v>
      </c>
      <c r="G114" s="11">
        <v>-1790513</v>
      </c>
      <c r="H114" s="11">
        <v>-1178386</v>
      </c>
      <c r="I114" s="11">
        <v>-37318</v>
      </c>
      <c r="J114" s="11">
        <v>-3006217</v>
      </c>
      <c r="K114" s="11">
        <v>283002</v>
      </c>
      <c r="L114" s="11">
        <v>0</v>
      </c>
      <c r="M114" s="11">
        <v>0</v>
      </c>
      <c r="N114" s="11">
        <v>2937</v>
      </c>
      <c r="O114" s="11">
        <v>0</v>
      </c>
      <c r="P114" s="11">
        <v>2937</v>
      </c>
      <c r="Q114" s="11">
        <v>1846</v>
      </c>
      <c r="R114" s="11">
        <v>-10257</v>
      </c>
      <c r="S114" s="11">
        <v>-8411</v>
      </c>
      <c r="T114" s="11">
        <v>277528</v>
      </c>
    </row>
    <row r="115" spans="2:20" x14ac:dyDescent="0.25">
      <c r="B115" s="5">
        <v>908</v>
      </c>
      <c r="C115" s="5" t="str">
        <f>VLOOKUP(B115,'Estructura ESF y EERR 2023'!A113:B238,2,0)</f>
        <v>CFT de la Región de Antofagasta</v>
      </c>
      <c r="D115" s="11">
        <v>1416757</v>
      </c>
      <c r="E115" s="11">
        <v>5047</v>
      </c>
      <c r="F115" s="11">
        <v>1421804</v>
      </c>
      <c r="G115" s="11">
        <v>-794432</v>
      </c>
      <c r="H115" s="11">
        <v>-682235</v>
      </c>
      <c r="I115" s="11">
        <v>0</v>
      </c>
      <c r="J115" s="11">
        <v>-1476667</v>
      </c>
      <c r="K115" s="11">
        <v>-54863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-15660</v>
      </c>
      <c r="S115" s="11">
        <v>-15660</v>
      </c>
      <c r="T115" s="11">
        <v>-70523</v>
      </c>
    </row>
    <row r="116" spans="2:20" x14ac:dyDescent="0.25">
      <c r="B116" s="5">
        <v>909</v>
      </c>
      <c r="C116" s="5" t="str">
        <f>VLOOKUP(B116,'Estructura ESF y EERR 2023'!A114:B239,2,0)</f>
        <v>CFT de la Región de Atacama</v>
      </c>
      <c r="D116" s="11">
        <v>729043</v>
      </c>
      <c r="E116" s="11">
        <v>0</v>
      </c>
      <c r="F116" s="11">
        <v>729043</v>
      </c>
      <c r="G116" s="11">
        <v>-825170</v>
      </c>
      <c r="H116" s="11">
        <v>-184698</v>
      </c>
      <c r="I116" s="11">
        <v>0</v>
      </c>
      <c r="J116" s="11">
        <v>-1009868</v>
      </c>
      <c r="K116" s="11">
        <v>-280825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-280825</v>
      </c>
    </row>
    <row r="117" spans="2:20" x14ac:dyDescent="0.25">
      <c r="B117" s="5">
        <v>910</v>
      </c>
      <c r="C117" s="5" t="str">
        <f>VLOOKUP(B117,'Estructura ESF y EERR 2023'!A115:B240,2,0)</f>
        <v>CFT de la Región de Coquimbo</v>
      </c>
      <c r="D117" s="11">
        <v>2370365</v>
      </c>
      <c r="E117" s="11">
        <v>2305</v>
      </c>
      <c r="F117" s="11">
        <v>2372670</v>
      </c>
      <c r="G117" s="11">
        <v>-1797947</v>
      </c>
      <c r="H117" s="11">
        <v>-553032</v>
      </c>
      <c r="I117" s="11">
        <v>0</v>
      </c>
      <c r="J117" s="11">
        <v>-2350979</v>
      </c>
      <c r="K117" s="11">
        <v>21691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-362</v>
      </c>
      <c r="S117" s="11">
        <v>-362</v>
      </c>
      <c r="T117" s="11">
        <v>21329</v>
      </c>
    </row>
    <row r="118" spans="2:20" x14ac:dyDescent="0.25">
      <c r="B118" s="5">
        <v>911</v>
      </c>
      <c r="C118" s="5" t="str">
        <f>VLOOKUP(B118,'Estructura ESF y EERR 2023'!A116:B241,2,0)</f>
        <v>CFT de la Región de Valparaíso</v>
      </c>
      <c r="D118" s="11">
        <v>2716859</v>
      </c>
      <c r="E118" s="11">
        <v>121790</v>
      </c>
      <c r="F118" s="11">
        <v>2838649</v>
      </c>
      <c r="G118" s="11">
        <v>-2797520</v>
      </c>
      <c r="H118" s="11">
        <v>-825957</v>
      </c>
      <c r="I118" s="11">
        <v>0</v>
      </c>
      <c r="J118" s="11">
        <v>-3623477</v>
      </c>
      <c r="K118" s="11">
        <v>-784828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-784828</v>
      </c>
    </row>
    <row r="119" spans="2:20" x14ac:dyDescent="0.25">
      <c r="B119" s="5">
        <v>912</v>
      </c>
      <c r="C119" s="5" t="str">
        <f>VLOOKUP(B119,'Estructura ESF y EERR 2023'!A117:B242,2,0)</f>
        <v>CFT de la Región Metropolitana**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2:20" x14ac:dyDescent="0.25">
      <c r="B120" s="5">
        <v>913</v>
      </c>
      <c r="C120" s="5" t="str">
        <f>VLOOKUP(B120,'Estructura ESF y EERR 2023'!A118:B243,2,0)</f>
        <v>CFT de la Región del Libertador Bernando Ohiggins</v>
      </c>
      <c r="D120" s="11">
        <v>1542960</v>
      </c>
      <c r="E120" s="11">
        <v>0</v>
      </c>
      <c r="F120" s="11">
        <v>1542960</v>
      </c>
      <c r="G120" s="11">
        <v>-207999</v>
      </c>
      <c r="H120" s="11">
        <v>-1058487</v>
      </c>
      <c r="I120" s="11">
        <v>0</v>
      </c>
      <c r="J120" s="11">
        <v>-1266486</v>
      </c>
      <c r="K120" s="11">
        <v>276474</v>
      </c>
      <c r="L120" s="11">
        <v>0</v>
      </c>
      <c r="M120" s="11">
        <v>0</v>
      </c>
      <c r="N120" s="11">
        <v>906</v>
      </c>
      <c r="O120" s="11">
        <v>0</v>
      </c>
      <c r="P120" s="11">
        <v>906</v>
      </c>
      <c r="Q120" s="11">
        <v>0</v>
      </c>
      <c r="R120" s="11">
        <v>0</v>
      </c>
      <c r="S120" s="11">
        <v>0</v>
      </c>
      <c r="T120" s="11">
        <v>277380</v>
      </c>
    </row>
    <row r="121" spans="2:20" x14ac:dyDescent="0.25">
      <c r="B121" s="5">
        <v>914</v>
      </c>
      <c r="C121" s="5" t="str">
        <f>VLOOKUP(B121,'Estructura ESF y EERR 2023'!A119:B244,2,0)</f>
        <v>CFT de la Región del Maule</v>
      </c>
      <c r="D121" s="11">
        <v>3610365</v>
      </c>
      <c r="E121" s="11">
        <v>0</v>
      </c>
      <c r="F121" s="11">
        <v>3610365</v>
      </c>
      <c r="G121" s="11">
        <v>-582993</v>
      </c>
      <c r="H121" s="11">
        <v>-1446801</v>
      </c>
      <c r="I121" s="11">
        <v>-23020</v>
      </c>
      <c r="J121" s="11">
        <v>-2052814</v>
      </c>
      <c r="K121" s="11">
        <v>1557551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-786</v>
      </c>
      <c r="S121" s="11">
        <v>-786</v>
      </c>
      <c r="T121" s="11">
        <v>1556765</v>
      </c>
    </row>
    <row r="122" spans="2:20" x14ac:dyDescent="0.25">
      <c r="B122" s="5">
        <v>915</v>
      </c>
      <c r="C122" s="5" t="str">
        <f>VLOOKUP(B122,'Estructura ESF y EERR 2023'!A120:B245,2,0)</f>
        <v>CFT de la Región del Bio Bio</v>
      </c>
      <c r="D122" s="11">
        <v>1287293</v>
      </c>
      <c r="E122" s="11">
        <v>0</v>
      </c>
      <c r="F122" s="11">
        <v>1287293</v>
      </c>
      <c r="G122" s="11">
        <v>-802256</v>
      </c>
      <c r="H122" s="11">
        <v>-292995</v>
      </c>
      <c r="I122" s="11">
        <v>0</v>
      </c>
      <c r="J122" s="11">
        <v>-1095251</v>
      </c>
      <c r="K122" s="11">
        <v>192042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192042</v>
      </c>
    </row>
    <row r="123" spans="2:20" x14ac:dyDescent="0.25">
      <c r="B123" s="5">
        <v>916</v>
      </c>
      <c r="C123" s="5" t="str">
        <f>VLOOKUP(B123,'Estructura ESF y EERR 2023'!A121:B246,2,0)</f>
        <v>CFT de la Región de La Araucanía</v>
      </c>
      <c r="D123" s="11">
        <v>2315949</v>
      </c>
      <c r="E123" s="11">
        <v>46</v>
      </c>
      <c r="F123" s="11">
        <v>2315995</v>
      </c>
      <c r="G123" s="11">
        <v>-1241278</v>
      </c>
      <c r="H123" s="11">
        <v>-597983</v>
      </c>
      <c r="I123" s="11">
        <v>0</v>
      </c>
      <c r="J123" s="11">
        <v>-1839261</v>
      </c>
      <c r="K123" s="11">
        <v>476734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-7290</v>
      </c>
      <c r="S123" s="11">
        <v>-7290</v>
      </c>
      <c r="T123" s="11">
        <v>469444</v>
      </c>
    </row>
    <row r="124" spans="2:20" x14ac:dyDescent="0.25">
      <c r="B124" s="5">
        <v>917</v>
      </c>
      <c r="C124" s="5" t="str">
        <f>VLOOKUP(B124,'Estructura ESF y EERR 2023'!A122:B247,2,0)</f>
        <v>CFT de la Región de Los Ríos</v>
      </c>
      <c r="D124" s="11">
        <v>2396536</v>
      </c>
      <c r="E124" s="11">
        <v>0</v>
      </c>
      <c r="F124" s="11">
        <v>2396536</v>
      </c>
      <c r="G124" s="11">
        <v>-745675</v>
      </c>
      <c r="H124" s="11">
        <v>-1499801</v>
      </c>
      <c r="I124" s="11">
        <v>-7022</v>
      </c>
      <c r="J124" s="11">
        <v>-2252498</v>
      </c>
      <c r="K124" s="11">
        <v>144038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-2533</v>
      </c>
      <c r="S124" s="11">
        <v>-2533</v>
      </c>
      <c r="T124" s="11">
        <v>141505</v>
      </c>
    </row>
    <row r="125" spans="2:20" x14ac:dyDescent="0.25">
      <c r="B125" s="5">
        <v>918</v>
      </c>
      <c r="C125" s="5" t="str">
        <f>VLOOKUP(B125,'Estructura ESF y EERR 2023'!A123:B248,2,0)</f>
        <v>CFT de la Región de Los Lagos</v>
      </c>
      <c r="D125" s="11">
        <v>1665417</v>
      </c>
      <c r="E125" s="11">
        <v>3117</v>
      </c>
      <c r="F125" s="11">
        <v>1668534</v>
      </c>
      <c r="G125" s="11">
        <v>-667883</v>
      </c>
      <c r="H125" s="11">
        <v>-592884</v>
      </c>
      <c r="I125" s="11">
        <v>-29705</v>
      </c>
      <c r="J125" s="11">
        <v>-1290472</v>
      </c>
      <c r="K125" s="11">
        <v>378062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-7</v>
      </c>
      <c r="S125" s="11">
        <v>-7</v>
      </c>
      <c r="T125" s="11">
        <v>378055</v>
      </c>
    </row>
    <row r="126" spans="2:20" x14ac:dyDescent="0.25">
      <c r="B126" s="5">
        <v>919</v>
      </c>
      <c r="C126" s="5" t="str">
        <f>VLOOKUP(B126,'Estructura ESF y EERR 2023'!A124:B249,2,0)</f>
        <v>CFT de la Región de Aysén</v>
      </c>
      <c r="D126" s="11">
        <v>858905</v>
      </c>
      <c r="E126" s="11">
        <v>0</v>
      </c>
      <c r="F126" s="11">
        <v>858905</v>
      </c>
      <c r="G126" s="11">
        <v>-449130</v>
      </c>
      <c r="H126" s="11">
        <v>-366218</v>
      </c>
      <c r="I126" s="11">
        <v>-429</v>
      </c>
      <c r="J126" s="11">
        <v>-815777</v>
      </c>
      <c r="K126" s="11">
        <v>43128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43128</v>
      </c>
    </row>
    <row r="127" spans="2:20" x14ac:dyDescent="0.25">
      <c r="B127" s="5">
        <v>920</v>
      </c>
      <c r="C127" s="5" t="str">
        <f>VLOOKUP(B127,'Estructura ESF y EERR 2023'!A125:B250,2,0)</f>
        <v>CFT de la Región de Magallanes y la Antártica Chilena</v>
      </c>
      <c r="D127" s="11">
        <v>1878568</v>
      </c>
      <c r="E127" s="11">
        <v>0</v>
      </c>
      <c r="F127" s="11">
        <v>1878568</v>
      </c>
      <c r="G127" s="11">
        <v>-672552</v>
      </c>
      <c r="H127" s="11">
        <v>-1115868</v>
      </c>
      <c r="I127" s="11">
        <v>0</v>
      </c>
      <c r="J127" s="11">
        <v>-1788420</v>
      </c>
      <c r="K127" s="11">
        <v>90148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681</v>
      </c>
      <c r="R127" s="11">
        <v>-1</v>
      </c>
      <c r="S127" s="11">
        <v>680</v>
      </c>
      <c r="T127" s="11">
        <v>90828</v>
      </c>
    </row>
    <row r="128" spans="2:20" x14ac:dyDescent="0.25">
      <c r="B128" s="5">
        <v>951</v>
      </c>
      <c r="C128" s="5" t="str">
        <f>VLOOKUP(B128,'Estructura ESF y EERR 2023'!A126:B251,2,0)</f>
        <v>IP Ciceron</v>
      </c>
      <c r="D128" s="11">
        <v>74200</v>
      </c>
      <c r="E128" s="11">
        <v>0</v>
      </c>
      <c r="F128" s="11">
        <v>74200</v>
      </c>
      <c r="G128" s="11">
        <v>-58776</v>
      </c>
      <c r="H128" s="11">
        <v>-31279</v>
      </c>
      <c r="I128" s="11">
        <v>-9390</v>
      </c>
      <c r="J128" s="11">
        <v>-99445</v>
      </c>
      <c r="K128" s="11">
        <v>-25245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-25245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0BB2-D3E1-464F-BF06-4F9FB6114EB5}">
  <dimension ref="A1:T128"/>
  <sheetViews>
    <sheetView zoomScale="90" zoomScaleNormal="90" workbookViewId="0">
      <selection activeCell="R8" sqref="R8"/>
    </sheetView>
  </sheetViews>
  <sheetFormatPr baseColWidth="10" defaultRowHeight="13.5" x14ac:dyDescent="0.25"/>
  <cols>
    <col min="1" max="1" width="11.42578125" style="1"/>
    <col min="2" max="18" width="15.7109375" style="2" customWidth="1"/>
    <col min="19" max="16384" width="11.42578125" style="1"/>
  </cols>
  <sheetData>
    <row r="1" spans="1:20" x14ac:dyDescent="0.25">
      <c r="A1" s="1">
        <v>1</v>
      </c>
      <c r="B1" s="2">
        <v>2</v>
      </c>
      <c r="C1" s="1">
        <v>3</v>
      </c>
      <c r="D1" s="2">
        <v>4</v>
      </c>
      <c r="E1" s="1">
        <v>5</v>
      </c>
      <c r="F1" s="2">
        <v>6</v>
      </c>
      <c r="G1" s="1">
        <v>7</v>
      </c>
      <c r="H1" s="2">
        <v>8</v>
      </c>
      <c r="I1" s="1">
        <v>9</v>
      </c>
      <c r="J1" s="2">
        <v>10</v>
      </c>
      <c r="K1" s="1">
        <v>11</v>
      </c>
      <c r="L1" s="2">
        <v>12</v>
      </c>
      <c r="M1" s="1">
        <v>13</v>
      </c>
      <c r="N1" s="2">
        <v>14</v>
      </c>
      <c r="O1" s="1">
        <v>15</v>
      </c>
      <c r="P1" s="2">
        <v>16</v>
      </c>
      <c r="Q1" s="1">
        <v>17</v>
      </c>
      <c r="R1" s="2">
        <v>18</v>
      </c>
    </row>
    <row r="2" spans="1:20" ht="14.25" thickBot="1" x14ac:dyDescent="0.3">
      <c r="A2" s="1" t="s">
        <v>18</v>
      </c>
    </row>
    <row r="3" spans="1:20" ht="81" x14ac:dyDescent="0.25">
      <c r="A3" s="3" t="s">
        <v>0</v>
      </c>
      <c r="B3" s="4" t="s">
        <v>6</v>
      </c>
      <c r="C3" s="4" t="s">
        <v>7</v>
      </c>
      <c r="D3" s="7" t="s">
        <v>19</v>
      </c>
      <c r="E3" s="4" t="s">
        <v>8</v>
      </c>
      <c r="F3" s="4" t="s">
        <v>9</v>
      </c>
      <c r="G3" s="4" t="s">
        <v>10</v>
      </c>
      <c r="H3" s="7" t="s">
        <v>20</v>
      </c>
      <c r="I3" s="7" t="s">
        <v>21</v>
      </c>
      <c r="J3" s="4" t="s">
        <v>11</v>
      </c>
      <c r="K3" s="4" t="s">
        <v>12</v>
      </c>
      <c r="L3" s="4" t="s">
        <v>13</v>
      </c>
      <c r="M3" s="4" t="s">
        <v>14</v>
      </c>
      <c r="N3" s="7" t="s">
        <v>23</v>
      </c>
      <c r="O3" s="4" t="s">
        <v>15</v>
      </c>
      <c r="P3" s="4" t="s">
        <v>16</v>
      </c>
      <c r="Q3" s="8" t="s">
        <v>22</v>
      </c>
      <c r="R3" s="4" t="s">
        <v>17</v>
      </c>
      <c r="S3" s="1" t="s">
        <v>24</v>
      </c>
      <c r="T3" s="1" t="s">
        <v>25</v>
      </c>
    </row>
    <row r="4" spans="1:20" x14ac:dyDescent="0.25">
      <c r="A4" s="5">
        <v>1</v>
      </c>
      <c r="B4" s="6">
        <v>7997306</v>
      </c>
      <c r="C4" s="6">
        <v>383482</v>
      </c>
      <c r="D4" s="6">
        <f>B4+C4</f>
        <v>8380788</v>
      </c>
      <c r="E4" s="6">
        <v>-5606629</v>
      </c>
      <c r="F4" s="6">
        <v>-1989126</v>
      </c>
      <c r="G4" s="6">
        <v>-385606</v>
      </c>
      <c r="H4" s="6">
        <f>SUM(E4:G4)</f>
        <v>-7981361</v>
      </c>
      <c r="I4" s="6">
        <f>SUM(D4,H4)</f>
        <v>399427</v>
      </c>
      <c r="J4" s="6">
        <v>0</v>
      </c>
      <c r="K4" s="6">
        <v>0</v>
      </c>
      <c r="L4" s="6">
        <v>-65834</v>
      </c>
      <c r="M4" s="6">
        <v>0</v>
      </c>
      <c r="N4" s="6">
        <f>SUM(J4:M4)</f>
        <v>-65834</v>
      </c>
      <c r="O4" s="6">
        <v>184141</v>
      </c>
      <c r="P4" s="6">
        <v>-395730</v>
      </c>
      <c r="Q4" s="6">
        <f>SUM(O4:P4)</f>
        <v>-211589</v>
      </c>
      <c r="R4" s="6">
        <v>122004</v>
      </c>
      <c r="S4" s="1">
        <v>122004</v>
      </c>
      <c r="T4" s="9">
        <f>R4-S4</f>
        <v>0</v>
      </c>
    </row>
    <row r="5" spans="1:20" x14ac:dyDescent="0.25">
      <c r="A5" s="5">
        <v>2</v>
      </c>
      <c r="B5" s="6">
        <v>38521393</v>
      </c>
      <c r="C5" s="6">
        <v>103147</v>
      </c>
      <c r="D5" s="6">
        <f t="shared" ref="D5:D68" si="0">B5+C5</f>
        <v>38624540</v>
      </c>
      <c r="E5" s="6">
        <v>-24562032</v>
      </c>
      <c r="F5" s="6">
        <v>-14112108</v>
      </c>
      <c r="G5" s="6">
        <v>0</v>
      </c>
      <c r="H5" s="6">
        <f t="shared" ref="H5:H68" si="1">SUM(E5:G5)</f>
        <v>-38674140</v>
      </c>
      <c r="I5" s="6">
        <f t="shared" ref="I5:I68" si="2">SUM(D5,H5)</f>
        <v>-49600</v>
      </c>
      <c r="J5" s="6">
        <v>0</v>
      </c>
      <c r="K5" s="6">
        <v>17282</v>
      </c>
      <c r="L5" s="6">
        <v>-242268</v>
      </c>
      <c r="M5" s="6">
        <v>0</v>
      </c>
      <c r="N5" s="6">
        <f t="shared" ref="N5:N68" si="3">SUM(J5:M5)</f>
        <v>-224986</v>
      </c>
      <c r="O5" s="6">
        <v>232123</v>
      </c>
      <c r="P5" s="6">
        <v>-791064</v>
      </c>
      <c r="Q5" s="6">
        <f t="shared" ref="Q5:Q68" si="4">SUM(O5:P5)</f>
        <v>-558941</v>
      </c>
      <c r="R5" s="6">
        <v>-833527</v>
      </c>
      <c r="S5" s="1">
        <v>-833527</v>
      </c>
      <c r="T5" s="9">
        <f t="shared" ref="T5:T68" si="5">R5-S5</f>
        <v>0</v>
      </c>
    </row>
    <row r="6" spans="1:20" x14ac:dyDescent="0.25">
      <c r="A6" s="5">
        <v>3</v>
      </c>
      <c r="B6" s="6">
        <v>82169669</v>
      </c>
      <c r="C6" s="6">
        <v>795304</v>
      </c>
      <c r="D6" s="6">
        <f t="shared" si="0"/>
        <v>82964973</v>
      </c>
      <c r="E6" s="6">
        <v>-34439977</v>
      </c>
      <c r="F6" s="6">
        <v>-43991790</v>
      </c>
      <c r="G6" s="6">
        <v>-384548</v>
      </c>
      <c r="H6" s="6">
        <f t="shared" si="1"/>
        <v>-78816315</v>
      </c>
      <c r="I6" s="6">
        <f t="shared" si="2"/>
        <v>4148658</v>
      </c>
      <c r="J6" s="6">
        <v>-783299</v>
      </c>
      <c r="K6" s="6">
        <v>47274</v>
      </c>
      <c r="L6" s="6">
        <v>-2632303</v>
      </c>
      <c r="M6" s="6">
        <v>0</v>
      </c>
      <c r="N6" s="6">
        <f t="shared" si="3"/>
        <v>-3368328</v>
      </c>
      <c r="O6" s="6">
        <v>1244486</v>
      </c>
      <c r="P6" s="6">
        <v>-1523440</v>
      </c>
      <c r="Q6" s="6">
        <f t="shared" si="4"/>
        <v>-278954</v>
      </c>
      <c r="R6" s="6">
        <v>501376</v>
      </c>
      <c r="S6" s="1">
        <v>501376</v>
      </c>
      <c r="T6" s="9">
        <f t="shared" si="5"/>
        <v>0</v>
      </c>
    </row>
    <row r="7" spans="1:20" x14ac:dyDescent="0.25">
      <c r="A7" s="5">
        <v>4</v>
      </c>
      <c r="B7" s="6">
        <v>44766033</v>
      </c>
      <c r="C7" s="6">
        <v>1308286</v>
      </c>
      <c r="D7" s="6">
        <f t="shared" si="0"/>
        <v>46074319</v>
      </c>
      <c r="E7" s="6">
        <v>-18081906</v>
      </c>
      <c r="F7" s="6">
        <v>-25744680</v>
      </c>
      <c r="G7" s="6">
        <v>-47158</v>
      </c>
      <c r="H7" s="6">
        <f t="shared" si="1"/>
        <v>-43873744</v>
      </c>
      <c r="I7" s="6">
        <f t="shared" si="2"/>
        <v>2200575</v>
      </c>
      <c r="J7" s="6">
        <v>0</v>
      </c>
      <c r="K7" s="6">
        <v>22754</v>
      </c>
      <c r="L7" s="6">
        <v>-80424</v>
      </c>
      <c r="M7" s="6">
        <v>-41356</v>
      </c>
      <c r="N7" s="6">
        <f t="shared" si="3"/>
        <v>-99026</v>
      </c>
      <c r="O7" s="6">
        <v>921114</v>
      </c>
      <c r="P7" s="6">
        <v>-1293499</v>
      </c>
      <c r="Q7" s="6">
        <f t="shared" si="4"/>
        <v>-372385</v>
      </c>
      <c r="R7" s="6">
        <v>1729164</v>
      </c>
      <c r="S7" s="1">
        <v>1729164</v>
      </c>
      <c r="T7" s="9">
        <f t="shared" si="5"/>
        <v>0</v>
      </c>
    </row>
    <row r="8" spans="1:20" x14ac:dyDescent="0.25">
      <c r="A8" s="5">
        <v>7</v>
      </c>
      <c r="B8" s="6">
        <v>1694603</v>
      </c>
      <c r="C8" s="6">
        <v>469558</v>
      </c>
      <c r="D8" s="6">
        <f t="shared" si="0"/>
        <v>2164161</v>
      </c>
      <c r="E8" s="6">
        <v>-1675830</v>
      </c>
      <c r="F8" s="6">
        <v>-808056</v>
      </c>
      <c r="G8" s="6">
        <v>0</v>
      </c>
      <c r="H8" s="6">
        <f t="shared" si="1"/>
        <v>-2483886</v>
      </c>
      <c r="I8" s="6">
        <f t="shared" si="2"/>
        <v>-319725</v>
      </c>
      <c r="J8" s="6">
        <v>0</v>
      </c>
      <c r="K8" s="6">
        <v>0</v>
      </c>
      <c r="L8" s="6">
        <v>0</v>
      </c>
      <c r="M8" s="6">
        <v>0</v>
      </c>
      <c r="N8" s="6">
        <f t="shared" si="3"/>
        <v>0</v>
      </c>
      <c r="O8" s="6">
        <v>0</v>
      </c>
      <c r="P8" s="6">
        <v>-81205</v>
      </c>
      <c r="Q8" s="6">
        <f t="shared" si="4"/>
        <v>-81205</v>
      </c>
      <c r="R8" s="6">
        <v>-400930</v>
      </c>
      <c r="S8" s="1">
        <v>0</v>
      </c>
      <c r="T8" s="9">
        <f t="shared" si="5"/>
        <v>-400930</v>
      </c>
    </row>
    <row r="9" spans="1:20" x14ac:dyDescent="0.25">
      <c r="A9" s="5">
        <v>9</v>
      </c>
      <c r="B9" s="6">
        <v>20515888</v>
      </c>
      <c r="C9" s="6">
        <v>417125</v>
      </c>
      <c r="D9" s="6">
        <f t="shared" si="0"/>
        <v>20933013</v>
      </c>
      <c r="E9" s="6">
        <v>-11932218</v>
      </c>
      <c r="F9" s="6">
        <v>-6672486</v>
      </c>
      <c r="G9" s="6">
        <v>-48907</v>
      </c>
      <c r="H9" s="6">
        <f t="shared" si="1"/>
        <v>-18653611</v>
      </c>
      <c r="I9" s="6">
        <f t="shared" si="2"/>
        <v>2279402</v>
      </c>
      <c r="J9" s="6">
        <v>92381</v>
      </c>
      <c r="K9" s="6">
        <v>0</v>
      </c>
      <c r="L9" s="6">
        <v>-29774</v>
      </c>
      <c r="M9" s="6">
        <v>0</v>
      </c>
      <c r="N9" s="6">
        <f t="shared" si="3"/>
        <v>62607</v>
      </c>
      <c r="O9" s="6">
        <v>120658</v>
      </c>
      <c r="P9" s="6">
        <v>-417898</v>
      </c>
      <c r="Q9" s="6">
        <f t="shared" si="4"/>
        <v>-297240</v>
      </c>
      <c r="R9" s="6">
        <v>2044769</v>
      </c>
      <c r="S9" s="1">
        <v>2044771</v>
      </c>
      <c r="T9" s="9">
        <f t="shared" si="5"/>
        <v>-2</v>
      </c>
    </row>
    <row r="10" spans="1:20" x14ac:dyDescent="0.25">
      <c r="A10" s="5">
        <v>10</v>
      </c>
      <c r="B10" s="6">
        <v>102529437</v>
      </c>
      <c r="C10" s="6">
        <v>7405520</v>
      </c>
      <c r="D10" s="6">
        <f t="shared" si="0"/>
        <v>109934957</v>
      </c>
      <c r="E10" s="6">
        <v>-64730104</v>
      </c>
      <c r="F10" s="6">
        <v>-27903872</v>
      </c>
      <c r="G10" s="6">
        <v>-1105276</v>
      </c>
      <c r="H10" s="6">
        <f t="shared" si="1"/>
        <v>-93739252</v>
      </c>
      <c r="I10" s="6">
        <f t="shared" si="2"/>
        <v>16195705</v>
      </c>
      <c r="J10" s="6">
        <v>-1300302</v>
      </c>
      <c r="K10" s="6">
        <v>14147</v>
      </c>
      <c r="L10" s="6">
        <v>-6941080</v>
      </c>
      <c r="M10" s="6">
        <v>-1700576</v>
      </c>
      <c r="N10" s="6">
        <f t="shared" si="3"/>
        <v>-9927811</v>
      </c>
      <c r="O10" s="6">
        <v>317460</v>
      </c>
      <c r="P10" s="6">
        <v>-6051910</v>
      </c>
      <c r="Q10" s="6">
        <f t="shared" si="4"/>
        <v>-5734450</v>
      </c>
      <c r="R10" s="6">
        <v>533444</v>
      </c>
      <c r="S10" s="1">
        <v>533444</v>
      </c>
      <c r="T10" s="9">
        <f t="shared" si="5"/>
        <v>0</v>
      </c>
    </row>
    <row r="11" spans="1:20" x14ac:dyDescent="0.25">
      <c r="A11" s="5">
        <v>11</v>
      </c>
      <c r="B11" s="6">
        <v>11218771</v>
      </c>
      <c r="C11" s="6">
        <v>195716</v>
      </c>
      <c r="D11" s="6">
        <f t="shared" si="0"/>
        <v>11414487</v>
      </c>
      <c r="E11" s="6">
        <v>-6538012</v>
      </c>
      <c r="F11" s="6">
        <v>-3971817</v>
      </c>
      <c r="G11" s="6">
        <v>0</v>
      </c>
      <c r="H11" s="6">
        <f t="shared" si="1"/>
        <v>-10509829</v>
      </c>
      <c r="I11" s="6">
        <f t="shared" si="2"/>
        <v>904658</v>
      </c>
      <c r="J11" s="6">
        <v>0</v>
      </c>
      <c r="K11" s="6">
        <v>0</v>
      </c>
      <c r="L11" s="6">
        <v>-362994</v>
      </c>
      <c r="M11" s="6">
        <v>0</v>
      </c>
      <c r="N11" s="6">
        <f t="shared" si="3"/>
        <v>-362994</v>
      </c>
      <c r="O11" s="6">
        <v>0</v>
      </c>
      <c r="P11" s="6">
        <v>-198995</v>
      </c>
      <c r="Q11" s="6">
        <f t="shared" si="4"/>
        <v>-198995</v>
      </c>
      <c r="R11" s="6">
        <v>342669</v>
      </c>
      <c r="S11" s="1">
        <v>342669</v>
      </c>
      <c r="T11" s="9">
        <f t="shared" si="5"/>
        <v>0</v>
      </c>
    </row>
    <row r="12" spans="1:20" x14ac:dyDescent="0.25">
      <c r="A12" s="5">
        <v>13</v>
      </c>
      <c r="B12" s="6">
        <v>95448784</v>
      </c>
      <c r="C12" s="6">
        <v>618099</v>
      </c>
      <c r="D12" s="6">
        <f t="shared" si="0"/>
        <v>96066883</v>
      </c>
      <c r="E12" s="6">
        <v>-70602464</v>
      </c>
      <c r="F12" s="6">
        <v>-21008826</v>
      </c>
      <c r="G12" s="6">
        <v>-2529</v>
      </c>
      <c r="H12" s="6">
        <f t="shared" si="1"/>
        <v>-91613819</v>
      </c>
      <c r="I12" s="6">
        <f t="shared" si="2"/>
        <v>4453064</v>
      </c>
      <c r="J12" s="6">
        <v>-69934</v>
      </c>
      <c r="K12" s="6">
        <v>70268</v>
      </c>
      <c r="L12" s="6">
        <v>-1609273</v>
      </c>
      <c r="M12" s="6">
        <v>0</v>
      </c>
      <c r="N12" s="6">
        <f t="shared" si="3"/>
        <v>-1608939</v>
      </c>
      <c r="O12" s="6">
        <v>183982</v>
      </c>
      <c r="P12" s="6">
        <v>-4961661</v>
      </c>
      <c r="Q12" s="6">
        <f t="shared" si="4"/>
        <v>-4777679</v>
      </c>
      <c r="R12" s="6">
        <v>-1933554</v>
      </c>
      <c r="S12" s="1">
        <v>-1933554</v>
      </c>
      <c r="T12" s="9">
        <f t="shared" si="5"/>
        <v>0</v>
      </c>
    </row>
    <row r="13" spans="1:20" x14ac:dyDescent="0.25">
      <c r="A13" s="5">
        <v>16</v>
      </c>
      <c r="B13" s="6">
        <v>3623049</v>
      </c>
      <c r="C13" s="6">
        <v>0</v>
      </c>
      <c r="D13" s="6">
        <f t="shared" si="0"/>
        <v>3623049</v>
      </c>
      <c r="E13" s="6">
        <v>-4413480</v>
      </c>
      <c r="F13" s="6">
        <v>-1882641</v>
      </c>
      <c r="G13" s="6">
        <v>0</v>
      </c>
      <c r="H13" s="6">
        <f t="shared" si="1"/>
        <v>-6296121</v>
      </c>
      <c r="I13" s="6">
        <f t="shared" si="2"/>
        <v>-2673072</v>
      </c>
      <c r="J13" s="6">
        <v>0</v>
      </c>
      <c r="K13" s="6">
        <v>0</v>
      </c>
      <c r="L13" s="6">
        <v>0</v>
      </c>
      <c r="M13" s="6">
        <v>0</v>
      </c>
      <c r="N13" s="6">
        <f t="shared" si="3"/>
        <v>0</v>
      </c>
      <c r="O13" s="6">
        <v>0</v>
      </c>
      <c r="P13" s="6">
        <v>-11452</v>
      </c>
      <c r="Q13" s="6">
        <f t="shared" si="4"/>
        <v>-11452</v>
      </c>
      <c r="R13" s="6">
        <v>-2684524</v>
      </c>
      <c r="S13" s="1">
        <v>-2673072</v>
      </c>
      <c r="T13" s="9">
        <f t="shared" si="5"/>
        <v>-11452</v>
      </c>
    </row>
    <row r="14" spans="1:20" x14ac:dyDescent="0.25">
      <c r="A14" s="5">
        <v>17</v>
      </c>
      <c r="B14" s="6">
        <v>5782108</v>
      </c>
      <c r="C14" s="6">
        <v>183388</v>
      </c>
      <c r="D14" s="6">
        <f t="shared" si="0"/>
        <v>5965496</v>
      </c>
      <c r="E14" s="6">
        <v>-4774192</v>
      </c>
      <c r="F14" s="6">
        <v>-2297024</v>
      </c>
      <c r="G14" s="6">
        <v>-542</v>
      </c>
      <c r="H14" s="6">
        <f t="shared" si="1"/>
        <v>-7071758</v>
      </c>
      <c r="I14" s="6">
        <f t="shared" si="2"/>
        <v>-1106262</v>
      </c>
      <c r="J14" s="6">
        <v>0</v>
      </c>
      <c r="K14" s="6">
        <v>10035</v>
      </c>
      <c r="L14" s="6">
        <v>0</v>
      </c>
      <c r="M14" s="6">
        <v>-49736</v>
      </c>
      <c r="N14" s="6">
        <f t="shared" si="3"/>
        <v>-39701</v>
      </c>
      <c r="O14" s="6">
        <v>216139</v>
      </c>
      <c r="P14" s="6">
        <v>-31893</v>
      </c>
      <c r="Q14" s="6">
        <f t="shared" si="4"/>
        <v>184246</v>
      </c>
      <c r="R14" s="6">
        <v>-961717</v>
      </c>
      <c r="S14" s="1">
        <v>-961717</v>
      </c>
      <c r="T14" s="9">
        <f t="shared" si="5"/>
        <v>0</v>
      </c>
    </row>
    <row r="15" spans="1:20" x14ac:dyDescent="0.25">
      <c r="A15" s="5">
        <v>19</v>
      </c>
      <c r="B15" s="6">
        <v>87352000</v>
      </c>
      <c r="C15" s="6">
        <v>681956</v>
      </c>
      <c r="D15" s="6">
        <f t="shared" si="0"/>
        <v>88033956</v>
      </c>
      <c r="E15" s="6">
        <v>-47407314</v>
      </c>
      <c r="F15" s="6">
        <v>-36126566</v>
      </c>
      <c r="G15" s="6">
        <v>-16650</v>
      </c>
      <c r="H15" s="6">
        <f t="shared" si="1"/>
        <v>-83550530</v>
      </c>
      <c r="I15" s="6">
        <f t="shared" si="2"/>
        <v>4483426</v>
      </c>
      <c r="J15" s="6">
        <v>0</v>
      </c>
      <c r="K15" s="6">
        <v>3013</v>
      </c>
      <c r="L15" s="6">
        <v>0</v>
      </c>
      <c r="M15" s="6">
        <v>143425</v>
      </c>
      <c r="N15" s="6">
        <f t="shared" si="3"/>
        <v>146438</v>
      </c>
      <c r="O15" s="6">
        <v>1840433</v>
      </c>
      <c r="P15" s="6">
        <v>-1175936</v>
      </c>
      <c r="Q15" s="6">
        <f t="shared" si="4"/>
        <v>664497</v>
      </c>
      <c r="R15" s="6">
        <v>5294361</v>
      </c>
      <c r="S15" s="1">
        <v>5294361</v>
      </c>
      <c r="T15" s="9">
        <f t="shared" si="5"/>
        <v>0</v>
      </c>
    </row>
    <row r="16" spans="1:20" x14ac:dyDescent="0.25">
      <c r="A16" s="5">
        <v>20</v>
      </c>
      <c r="B16" s="6">
        <v>260330033</v>
      </c>
      <c r="C16" s="6">
        <v>1286615</v>
      </c>
      <c r="D16" s="6">
        <f t="shared" si="0"/>
        <v>261616648</v>
      </c>
      <c r="E16" s="6">
        <v>-176124148</v>
      </c>
      <c r="F16" s="6">
        <v>-60943668</v>
      </c>
      <c r="G16" s="6">
        <v>-310991</v>
      </c>
      <c r="H16" s="6">
        <f t="shared" si="1"/>
        <v>-237378807</v>
      </c>
      <c r="I16" s="6">
        <f t="shared" si="2"/>
        <v>24237841</v>
      </c>
      <c r="J16" s="6">
        <v>18664956</v>
      </c>
      <c r="K16" s="6">
        <v>1127485</v>
      </c>
      <c r="L16" s="6">
        <v>-69497</v>
      </c>
      <c r="M16" s="6">
        <v>625802</v>
      </c>
      <c r="N16" s="6">
        <f t="shared" si="3"/>
        <v>20348746</v>
      </c>
      <c r="O16" s="6">
        <v>8113607</v>
      </c>
      <c r="P16" s="6">
        <v>-3667413</v>
      </c>
      <c r="Q16" s="6">
        <f t="shared" si="4"/>
        <v>4446194</v>
      </c>
      <c r="R16" s="6">
        <v>49032781</v>
      </c>
      <c r="S16" s="1">
        <v>49032781</v>
      </c>
      <c r="T16" s="9">
        <f t="shared" si="5"/>
        <v>0</v>
      </c>
    </row>
    <row r="17" spans="1:20" x14ac:dyDescent="0.25">
      <c r="A17" s="5">
        <v>22</v>
      </c>
      <c r="B17" s="6">
        <v>32081232</v>
      </c>
      <c r="C17" s="6">
        <v>4586</v>
      </c>
      <c r="D17" s="6">
        <f t="shared" si="0"/>
        <v>32085818</v>
      </c>
      <c r="E17" s="6">
        <v>-21346832</v>
      </c>
      <c r="F17" s="6">
        <v>-10086249</v>
      </c>
      <c r="G17" s="6">
        <v>-1864</v>
      </c>
      <c r="H17" s="6">
        <f t="shared" si="1"/>
        <v>-31434945</v>
      </c>
      <c r="I17" s="6">
        <f t="shared" si="2"/>
        <v>650873</v>
      </c>
      <c r="J17" s="6">
        <v>0</v>
      </c>
      <c r="K17" s="6">
        <v>17340</v>
      </c>
      <c r="L17" s="6">
        <v>-209284</v>
      </c>
      <c r="M17" s="6">
        <v>0</v>
      </c>
      <c r="N17" s="6">
        <f t="shared" si="3"/>
        <v>-191944</v>
      </c>
      <c r="O17" s="6">
        <v>468164</v>
      </c>
      <c r="P17" s="6">
        <v>-873969</v>
      </c>
      <c r="Q17" s="6">
        <f t="shared" si="4"/>
        <v>-405805</v>
      </c>
      <c r="R17" s="6">
        <v>53124</v>
      </c>
      <c r="S17" s="1">
        <v>204930</v>
      </c>
      <c r="T17" s="9">
        <f t="shared" si="5"/>
        <v>-151806</v>
      </c>
    </row>
    <row r="18" spans="1:20" x14ac:dyDescent="0.25">
      <c r="A18" s="5">
        <v>23</v>
      </c>
      <c r="B18" s="6">
        <v>92706316</v>
      </c>
      <c r="C18" s="6">
        <v>7069042</v>
      </c>
      <c r="D18" s="6">
        <f t="shared" si="0"/>
        <v>99775358</v>
      </c>
      <c r="E18" s="6">
        <v>-63132139</v>
      </c>
      <c r="F18" s="6">
        <v>-23600128</v>
      </c>
      <c r="G18" s="6">
        <v>-18618</v>
      </c>
      <c r="H18" s="6">
        <f t="shared" si="1"/>
        <v>-86750885</v>
      </c>
      <c r="I18" s="6">
        <f t="shared" si="2"/>
        <v>13024473</v>
      </c>
      <c r="J18" s="6">
        <v>15387</v>
      </c>
      <c r="K18" s="6">
        <v>-6954</v>
      </c>
      <c r="L18" s="6">
        <v>-7288594</v>
      </c>
      <c r="M18" s="6">
        <v>-23288</v>
      </c>
      <c r="N18" s="6">
        <f t="shared" si="3"/>
        <v>-7303449</v>
      </c>
      <c r="O18" s="6">
        <v>4876597</v>
      </c>
      <c r="P18" s="6">
        <v>-7219369</v>
      </c>
      <c r="Q18" s="6">
        <f t="shared" si="4"/>
        <v>-2342772</v>
      </c>
      <c r="R18" s="6">
        <v>3378252</v>
      </c>
      <c r="S18" s="1">
        <v>3560945</v>
      </c>
      <c r="T18" s="9">
        <f t="shared" si="5"/>
        <v>-182693</v>
      </c>
    </row>
    <row r="19" spans="1:20" x14ac:dyDescent="0.25">
      <c r="A19" s="5">
        <v>26</v>
      </c>
      <c r="B19" s="6">
        <v>16402593</v>
      </c>
      <c r="C19" s="6">
        <v>49055</v>
      </c>
      <c r="D19" s="6">
        <f t="shared" si="0"/>
        <v>16451648</v>
      </c>
      <c r="E19" s="6">
        <v>-3979890</v>
      </c>
      <c r="F19" s="6">
        <v>-11112039</v>
      </c>
      <c r="G19" s="6">
        <v>0</v>
      </c>
      <c r="H19" s="6">
        <f t="shared" si="1"/>
        <v>-15091929</v>
      </c>
      <c r="I19" s="6">
        <f t="shared" si="2"/>
        <v>1359719</v>
      </c>
      <c r="J19" s="6">
        <v>0</v>
      </c>
      <c r="K19" s="6">
        <v>-13507</v>
      </c>
      <c r="L19" s="6">
        <v>-21437</v>
      </c>
      <c r="M19" s="6">
        <v>0</v>
      </c>
      <c r="N19" s="6">
        <f t="shared" si="3"/>
        <v>-34944</v>
      </c>
      <c r="O19" s="6">
        <v>383018</v>
      </c>
      <c r="P19" s="6">
        <v>-417667</v>
      </c>
      <c r="Q19" s="6">
        <f t="shared" si="4"/>
        <v>-34649</v>
      </c>
      <c r="R19" s="6">
        <v>1290126</v>
      </c>
      <c r="S19" s="1">
        <v>1290126</v>
      </c>
      <c r="T19" s="9">
        <f t="shared" si="5"/>
        <v>0</v>
      </c>
    </row>
    <row r="20" spans="1:20" x14ac:dyDescent="0.25">
      <c r="A20" s="5">
        <v>31</v>
      </c>
      <c r="B20" s="6">
        <v>124240234</v>
      </c>
      <c r="C20" s="6">
        <v>145651</v>
      </c>
      <c r="D20" s="6">
        <f t="shared" si="0"/>
        <v>124385885</v>
      </c>
      <c r="E20" s="6">
        <v>-67532041</v>
      </c>
      <c r="F20" s="6">
        <v>-45610523</v>
      </c>
      <c r="G20" s="6">
        <v>0</v>
      </c>
      <c r="H20" s="6">
        <f t="shared" si="1"/>
        <v>-113142564</v>
      </c>
      <c r="I20" s="6">
        <f t="shared" si="2"/>
        <v>11243321</v>
      </c>
      <c r="J20" s="6">
        <v>-362321</v>
      </c>
      <c r="K20" s="6">
        <v>-51973</v>
      </c>
      <c r="L20" s="6">
        <v>10301</v>
      </c>
      <c r="M20" s="6">
        <v>0</v>
      </c>
      <c r="N20" s="6">
        <f t="shared" si="3"/>
        <v>-403993</v>
      </c>
      <c r="O20" s="6">
        <v>10478879</v>
      </c>
      <c r="P20" s="6">
        <v>-1054621</v>
      </c>
      <c r="Q20" s="6">
        <f t="shared" si="4"/>
        <v>9424258</v>
      </c>
      <c r="R20" s="6">
        <v>20263586</v>
      </c>
      <c r="S20" s="1">
        <v>14958722</v>
      </c>
      <c r="T20" s="9">
        <f t="shared" si="5"/>
        <v>5304864</v>
      </c>
    </row>
    <row r="21" spans="1:20" x14ac:dyDescent="0.25">
      <c r="A21" s="5">
        <v>34</v>
      </c>
      <c r="B21" s="6">
        <v>204702886</v>
      </c>
      <c r="C21" s="6">
        <v>17162346</v>
      </c>
      <c r="D21" s="6">
        <f t="shared" si="0"/>
        <v>221865232</v>
      </c>
      <c r="E21" s="6">
        <v>-166503511</v>
      </c>
      <c r="F21" s="6">
        <v>-29100419</v>
      </c>
      <c r="G21" s="6">
        <v>-87270</v>
      </c>
      <c r="H21" s="6">
        <f t="shared" si="1"/>
        <v>-195691200</v>
      </c>
      <c r="I21" s="6">
        <f t="shared" si="2"/>
        <v>26174032</v>
      </c>
      <c r="J21" s="6">
        <v>42967</v>
      </c>
      <c r="K21" s="6">
        <v>337161</v>
      </c>
      <c r="L21" s="6">
        <v>-21037541</v>
      </c>
      <c r="M21" s="6">
        <v>125982</v>
      </c>
      <c r="N21" s="6">
        <f t="shared" si="3"/>
        <v>-20531431</v>
      </c>
      <c r="O21" s="6">
        <v>651133</v>
      </c>
      <c r="P21" s="6">
        <v>-7722280</v>
      </c>
      <c r="Q21" s="6">
        <f t="shared" si="4"/>
        <v>-7071147</v>
      </c>
      <c r="R21" s="6">
        <v>-1428546</v>
      </c>
      <c r="S21" s="1">
        <v>-261040</v>
      </c>
      <c r="T21" s="9">
        <f t="shared" si="5"/>
        <v>-1167506</v>
      </c>
    </row>
    <row r="22" spans="1:20" x14ac:dyDescent="0.25">
      <c r="A22" s="5">
        <v>38</v>
      </c>
      <c r="B22" s="6">
        <v>7943184</v>
      </c>
      <c r="C22" s="6">
        <v>949343</v>
      </c>
      <c r="D22" s="6">
        <f t="shared" si="0"/>
        <v>8892527</v>
      </c>
      <c r="E22" s="6">
        <v>-5376707</v>
      </c>
      <c r="F22" s="6">
        <v>-3335786</v>
      </c>
      <c r="G22" s="6">
        <v>-96817</v>
      </c>
      <c r="H22" s="6">
        <f t="shared" si="1"/>
        <v>-8809310</v>
      </c>
      <c r="I22" s="6">
        <f t="shared" si="2"/>
        <v>83217</v>
      </c>
      <c r="J22" s="6">
        <v>0</v>
      </c>
      <c r="K22" s="6">
        <v>-1306</v>
      </c>
      <c r="L22" s="6">
        <v>0</v>
      </c>
      <c r="M22" s="6">
        <v>0</v>
      </c>
      <c r="N22" s="6">
        <f t="shared" si="3"/>
        <v>-1306</v>
      </c>
      <c r="O22" s="6">
        <v>90429</v>
      </c>
      <c r="P22" s="6">
        <v>-106580</v>
      </c>
      <c r="Q22" s="6">
        <f t="shared" si="4"/>
        <v>-16151</v>
      </c>
      <c r="R22" s="6">
        <v>65760</v>
      </c>
      <c r="S22" s="1">
        <v>65760</v>
      </c>
      <c r="T22" s="9">
        <f t="shared" si="5"/>
        <v>0</v>
      </c>
    </row>
    <row r="23" spans="1:20" x14ac:dyDescent="0.25">
      <c r="A23" s="5">
        <v>39</v>
      </c>
      <c r="B23" s="6">
        <v>186265483</v>
      </c>
      <c r="C23" s="6">
        <v>5107719</v>
      </c>
      <c r="D23" s="6">
        <f t="shared" si="0"/>
        <v>191373202</v>
      </c>
      <c r="E23" s="6">
        <v>-93005481</v>
      </c>
      <c r="F23" s="6">
        <v>-72226374</v>
      </c>
      <c r="G23" s="6">
        <v>-2325501</v>
      </c>
      <c r="H23" s="6">
        <f t="shared" si="1"/>
        <v>-167557356</v>
      </c>
      <c r="I23" s="6">
        <f t="shared" si="2"/>
        <v>23815846</v>
      </c>
      <c r="J23" s="6">
        <v>-440072</v>
      </c>
      <c r="K23" s="6">
        <v>3238</v>
      </c>
      <c r="L23" s="6">
        <v>-2069179</v>
      </c>
      <c r="M23" s="6">
        <v>-12994</v>
      </c>
      <c r="N23" s="6">
        <f t="shared" si="3"/>
        <v>-2519007</v>
      </c>
      <c r="O23" s="6">
        <v>735706</v>
      </c>
      <c r="P23" s="6">
        <v>-3442472</v>
      </c>
      <c r="Q23" s="6">
        <f t="shared" si="4"/>
        <v>-2706766</v>
      </c>
      <c r="R23" s="6">
        <v>18590073</v>
      </c>
      <c r="S23" s="1">
        <v>19030145</v>
      </c>
      <c r="T23" s="9">
        <f t="shared" si="5"/>
        <v>-440072</v>
      </c>
    </row>
    <row r="24" spans="1:20" x14ac:dyDescent="0.25">
      <c r="A24" s="5">
        <v>42</v>
      </c>
      <c r="B24" s="6">
        <v>19994446</v>
      </c>
      <c r="C24" s="6">
        <v>18980</v>
      </c>
      <c r="D24" s="6">
        <f t="shared" si="0"/>
        <v>20013426</v>
      </c>
      <c r="E24" s="6">
        <v>-17230748</v>
      </c>
      <c r="F24" s="6">
        <v>-7022459</v>
      </c>
      <c r="G24" s="6">
        <v>-68</v>
      </c>
      <c r="H24" s="6">
        <f t="shared" si="1"/>
        <v>-24253275</v>
      </c>
      <c r="I24" s="6">
        <f t="shared" si="2"/>
        <v>-4239849</v>
      </c>
      <c r="J24" s="6">
        <v>0</v>
      </c>
      <c r="K24" s="6">
        <v>8671</v>
      </c>
      <c r="L24" s="6">
        <v>12090</v>
      </c>
      <c r="M24" s="6">
        <v>0</v>
      </c>
      <c r="N24" s="6">
        <f t="shared" si="3"/>
        <v>20761</v>
      </c>
      <c r="O24" s="6">
        <v>553106</v>
      </c>
      <c r="P24" s="6">
        <v>-90870</v>
      </c>
      <c r="Q24" s="6">
        <f t="shared" si="4"/>
        <v>462236</v>
      </c>
      <c r="R24" s="6">
        <v>-3756852</v>
      </c>
      <c r="S24" s="1">
        <v>-3756852</v>
      </c>
      <c r="T24" s="9">
        <f t="shared" si="5"/>
        <v>0</v>
      </c>
    </row>
    <row r="25" spans="1:20" x14ac:dyDescent="0.25">
      <c r="A25" s="5">
        <v>45</v>
      </c>
      <c r="B25" s="6">
        <v>122926723</v>
      </c>
      <c r="C25" s="6">
        <v>733652</v>
      </c>
      <c r="D25" s="6">
        <f t="shared" si="0"/>
        <v>123660375</v>
      </c>
      <c r="E25" s="6">
        <v>-117448390</v>
      </c>
      <c r="F25" s="6">
        <v>0</v>
      </c>
      <c r="G25" s="6">
        <v>-156978</v>
      </c>
      <c r="H25" s="6">
        <f t="shared" si="1"/>
        <v>-117605368</v>
      </c>
      <c r="I25" s="6">
        <f t="shared" si="2"/>
        <v>6055007</v>
      </c>
      <c r="J25" s="6">
        <v>21879</v>
      </c>
      <c r="K25" s="6">
        <v>-5591730</v>
      </c>
      <c r="L25" s="6">
        <v>0</v>
      </c>
      <c r="M25" s="6">
        <v>0</v>
      </c>
      <c r="N25" s="6">
        <f t="shared" si="3"/>
        <v>-5569851</v>
      </c>
      <c r="O25" s="6">
        <v>1259041</v>
      </c>
      <c r="P25" s="6">
        <v>-2579067</v>
      </c>
      <c r="Q25" s="6">
        <f t="shared" si="4"/>
        <v>-1320026</v>
      </c>
      <c r="R25" s="6">
        <v>-834870</v>
      </c>
      <c r="S25" s="1">
        <v>-834870</v>
      </c>
      <c r="T25" s="9">
        <f t="shared" si="5"/>
        <v>0</v>
      </c>
    </row>
    <row r="26" spans="1:20" x14ac:dyDescent="0.25">
      <c r="A26" s="5">
        <v>46</v>
      </c>
      <c r="B26" s="6">
        <v>10724881</v>
      </c>
      <c r="C26" s="6">
        <v>67802</v>
      </c>
      <c r="D26" s="6">
        <f t="shared" si="0"/>
        <v>10792683</v>
      </c>
      <c r="E26" s="6">
        <v>-5960953</v>
      </c>
      <c r="F26" s="6">
        <v>-3919528</v>
      </c>
      <c r="G26" s="6">
        <v>0</v>
      </c>
      <c r="H26" s="6">
        <f t="shared" si="1"/>
        <v>-9880481</v>
      </c>
      <c r="I26" s="6">
        <f t="shared" si="2"/>
        <v>912202</v>
      </c>
      <c r="J26" s="6">
        <v>0</v>
      </c>
      <c r="K26" s="6">
        <v>119888</v>
      </c>
      <c r="L26" s="6">
        <v>0</v>
      </c>
      <c r="M26" s="6">
        <v>0</v>
      </c>
      <c r="N26" s="6">
        <f t="shared" si="3"/>
        <v>119888</v>
      </c>
      <c r="O26" s="6">
        <v>0</v>
      </c>
      <c r="P26" s="6">
        <v>-26699</v>
      </c>
      <c r="Q26" s="6">
        <f t="shared" si="4"/>
        <v>-26699</v>
      </c>
      <c r="R26" s="6">
        <v>1005391</v>
      </c>
      <c r="S26" s="1">
        <v>1005391</v>
      </c>
      <c r="T26" s="9">
        <f t="shared" si="5"/>
        <v>0</v>
      </c>
    </row>
    <row r="27" spans="1:20" x14ac:dyDescent="0.25">
      <c r="A27" s="5">
        <v>48</v>
      </c>
      <c r="B27" s="6">
        <v>146912</v>
      </c>
      <c r="C27" s="6">
        <v>0</v>
      </c>
      <c r="D27" s="6">
        <f t="shared" si="0"/>
        <v>146912</v>
      </c>
      <c r="E27" s="6">
        <v>-242001</v>
      </c>
      <c r="F27" s="6">
        <v>-304760</v>
      </c>
      <c r="G27" s="6">
        <v>0</v>
      </c>
      <c r="H27" s="6">
        <f t="shared" si="1"/>
        <v>-546761</v>
      </c>
      <c r="I27" s="6">
        <f t="shared" si="2"/>
        <v>-399849</v>
      </c>
      <c r="J27" s="6">
        <v>0</v>
      </c>
      <c r="K27" s="6">
        <v>0</v>
      </c>
      <c r="L27" s="6">
        <v>0</v>
      </c>
      <c r="M27" s="6">
        <v>0</v>
      </c>
      <c r="N27" s="6">
        <f t="shared" si="3"/>
        <v>0</v>
      </c>
      <c r="O27" s="6">
        <v>11142</v>
      </c>
      <c r="P27" s="6">
        <v>-19160</v>
      </c>
      <c r="Q27" s="6">
        <f t="shared" si="4"/>
        <v>-8018</v>
      </c>
      <c r="R27" s="6">
        <v>-407867</v>
      </c>
      <c r="S27" s="1">
        <v>-407867</v>
      </c>
      <c r="T27" s="9">
        <f t="shared" si="5"/>
        <v>0</v>
      </c>
    </row>
    <row r="28" spans="1:20" x14ac:dyDescent="0.25">
      <c r="A28" s="5">
        <v>50</v>
      </c>
      <c r="B28" s="6">
        <v>27277077</v>
      </c>
      <c r="C28" s="6">
        <v>1728173</v>
      </c>
      <c r="D28" s="6">
        <f t="shared" si="0"/>
        <v>29005250</v>
      </c>
      <c r="E28" s="6">
        <v>-12377672</v>
      </c>
      <c r="F28" s="6">
        <v>-13614236</v>
      </c>
      <c r="G28" s="6">
        <v>-897998</v>
      </c>
      <c r="H28" s="6">
        <f t="shared" si="1"/>
        <v>-26889906</v>
      </c>
      <c r="I28" s="6">
        <f t="shared" si="2"/>
        <v>2115344</v>
      </c>
      <c r="J28" s="6">
        <v>0</v>
      </c>
      <c r="K28" s="6">
        <v>98698</v>
      </c>
      <c r="L28" s="6">
        <v>-961852</v>
      </c>
      <c r="M28" s="6">
        <v>0</v>
      </c>
      <c r="N28" s="6">
        <f t="shared" si="3"/>
        <v>-863154</v>
      </c>
      <c r="O28" s="6">
        <v>702630</v>
      </c>
      <c r="P28" s="6">
        <v>-661109</v>
      </c>
      <c r="Q28" s="6">
        <f t="shared" si="4"/>
        <v>41521</v>
      </c>
      <c r="R28" s="6">
        <v>1293711</v>
      </c>
      <c r="S28" s="1">
        <v>1622927</v>
      </c>
      <c r="T28" s="9">
        <f t="shared" si="5"/>
        <v>-329216</v>
      </c>
    </row>
    <row r="29" spans="1:20" x14ac:dyDescent="0.25">
      <c r="A29" s="5">
        <v>54</v>
      </c>
      <c r="B29" s="6">
        <v>20135843</v>
      </c>
      <c r="C29" s="6">
        <v>282108</v>
      </c>
      <c r="D29" s="6">
        <f t="shared" si="0"/>
        <v>20417951</v>
      </c>
      <c r="E29" s="6">
        <v>-14953732</v>
      </c>
      <c r="F29" s="6">
        <v>-11464765</v>
      </c>
      <c r="G29" s="6">
        <v>-252645</v>
      </c>
      <c r="H29" s="6">
        <f t="shared" si="1"/>
        <v>-26671142</v>
      </c>
      <c r="I29" s="6">
        <f t="shared" si="2"/>
        <v>-6253191</v>
      </c>
      <c r="J29" s="6">
        <v>0</v>
      </c>
      <c r="K29" s="6">
        <v>611</v>
      </c>
      <c r="L29" s="6">
        <v>-771429</v>
      </c>
      <c r="M29" s="6">
        <v>0</v>
      </c>
      <c r="N29" s="6">
        <f t="shared" si="3"/>
        <v>-770818</v>
      </c>
      <c r="O29" s="6">
        <v>2948303</v>
      </c>
      <c r="P29" s="6">
        <v>-206425</v>
      </c>
      <c r="Q29" s="6">
        <f t="shared" si="4"/>
        <v>2741878</v>
      </c>
      <c r="R29" s="6">
        <v>-4282131</v>
      </c>
      <c r="S29" s="1">
        <v>-4282131</v>
      </c>
      <c r="T29" s="9">
        <f t="shared" si="5"/>
        <v>0</v>
      </c>
    </row>
    <row r="30" spans="1:20" x14ac:dyDescent="0.25">
      <c r="A30" s="5">
        <v>68</v>
      </c>
      <c r="B30" s="6">
        <v>3544462</v>
      </c>
      <c r="C30" s="6">
        <v>1300</v>
      </c>
      <c r="D30" s="6">
        <f t="shared" si="0"/>
        <v>3545762</v>
      </c>
      <c r="E30" s="6">
        <v>-1211972</v>
      </c>
      <c r="F30" s="6">
        <v>-2018033</v>
      </c>
      <c r="G30" s="6">
        <v>-14020</v>
      </c>
      <c r="H30" s="6">
        <f t="shared" si="1"/>
        <v>-3244025</v>
      </c>
      <c r="I30" s="6">
        <f t="shared" si="2"/>
        <v>301737</v>
      </c>
      <c r="J30" s="6">
        <v>0</v>
      </c>
      <c r="K30" s="6">
        <v>0</v>
      </c>
      <c r="L30" s="6">
        <v>0</v>
      </c>
      <c r="M30" s="6">
        <v>0</v>
      </c>
      <c r="N30" s="6">
        <f t="shared" si="3"/>
        <v>0</v>
      </c>
      <c r="O30" s="6">
        <v>187788</v>
      </c>
      <c r="P30" s="6">
        <v>-14485</v>
      </c>
      <c r="Q30" s="6">
        <f t="shared" si="4"/>
        <v>173303</v>
      </c>
      <c r="R30" s="6">
        <v>475040</v>
      </c>
      <c r="S30" s="1">
        <v>474904</v>
      </c>
      <c r="T30" s="9">
        <f t="shared" si="5"/>
        <v>136</v>
      </c>
    </row>
    <row r="31" spans="1:20" x14ac:dyDescent="0.25">
      <c r="A31" s="5">
        <v>69</v>
      </c>
      <c r="B31" s="6">
        <v>36005400</v>
      </c>
      <c r="C31" s="6">
        <v>74814</v>
      </c>
      <c r="D31" s="6">
        <f t="shared" si="0"/>
        <v>36080214</v>
      </c>
      <c r="E31" s="6">
        <v>-21356008</v>
      </c>
      <c r="F31" s="6">
        <v>-13283996</v>
      </c>
      <c r="G31" s="6">
        <v>73998</v>
      </c>
      <c r="H31" s="6">
        <f t="shared" si="1"/>
        <v>-34566006</v>
      </c>
      <c r="I31" s="6">
        <f t="shared" si="2"/>
        <v>1514208</v>
      </c>
      <c r="J31" s="6">
        <v>0</v>
      </c>
      <c r="K31" s="6">
        <v>-92671</v>
      </c>
      <c r="L31" s="6">
        <v>-1088786</v>
      </c>
      <c r="M31" s="6">
        <v>0</v>
      </c>
      <c r="N31" s="6">
        <f t="shared" si="3"/>
        <v>-1181457</v>
      </c>
      <c r="O31" s="6">
        <v>422167</v>
      </c>
      <c r="P31" s="6">
        <v>-611116</v>
      </c>
      <c r="Q31" s="6">
        <f t="shared" si="4"/>
        <v>-188949</v>
      </c>
      <c r="R31" s="6">
        <v>143802</v>
      </c>
      <c r="S31" s="1">
        <v>143802</v>
      </c>
      <c r="T31" s="9">
        <f t="shared" si="5"/>
        <v>0</v>
      </c>
    </row>
    <row r="32" spans="1:20" x14ac:dyDescent="0.25">
      <c r="A32" s="5">
        <v>70</v>
      </c>
      <c r="B32" s="6">
        <v>516288408</v>
      </c>
      <c r="C32" s="6">
        <v>33670688</v>
      </c>
      <c r="D32" s="6">
        <f t="shared" si="0"/>
        <v>549959096</v>
      </c>
      <c r="E32" s="6">
        <v>-211596777</v>
      </c>
      <c r="F32" s="6">
        <v>-339024957</v>
      </c>
      <c r="G32" s="6">
        <v>-631085</v>
      </c>
      <c r="H32" s="6">
        <f t="shared" si="1"/>
        <v>-551252819</v>
      </c>
      <c r="I32" s="6">
        <f t="shared" si="2"/>
        <v>-1293723</v>
      </c>
      <c r="J32" s="6">
        <v>-42227</v>
      </c>
      <c r="K32" s="6">
        <v>-1915042</v>
      </c>
      <c r="L32" s="6">
        <v>-486406</v>
      </c>
      <c r="M32" s="6">
        <v>0</v>
      </c>
      <c r="N32" s="6">
        <f t="shared" si="3"/>
        <v>-2443675</v>
      </c>
      <c r="O32" s="6">
        <v>16931024</v>
      </c>
      <c r="P32" s="6">
        <v>-3016708</v>
      </c>
      <c r="Q32" s="6">
        <f t="shared" si="4"/>
        <v>13914316</v>
      </c>
      <c r="R32" s="6">
        <v>10176918</v>
      </c>
      <c r="S32" s="1">
        <v>10176918</v>
      </c>
      <c r="T32" s="9">
        <f t="shared" si="5"/>
        <v>0</v>
      </c>
    </row>
    <row r="33" spans="1:20" x14ac:dyDescent="0.25">
      <c r="A33" s="5">
        <v>71</v>
      </c>
      <c r="B33" s="6">
        <v>130344228</v>
      </c>
      <c r="C33" s="6">
        <v>2423651</v>
      </c>
      <c r="D33" s="6">
        <f t="shared" si="0"/>
        <v>132767879</v>
      </c>
      <c r="E33" s="6">
        <v>-74679745</v>
      </c>
      <c r="F33" s="6">
        <v>-46644194</v>
      </c>
      <c r="G33" s="6">
        <v>-5955851</v>
      </c>
      <c r="H33" s="6">
        <f t="shared" si="1"/>
        <v>-127279790</v>
      </c>
      <c r="I33" s="6">
        <f t="shared" si="2"/>
        <v>5488089</v>
      </c>
      <c r="J33" s="6">
        <v>498208</v>
      </c>
      <c r="K33" s="6">
        <v>949521</v>
      </c>
      <c r="L33" s="6">
        <v>0</v>
      </c>
      <c r="M33" s="6">
        <v>0</v>
      </c>
      <c r="N33" s="6">
        <f t="shared" si="3"/>
        <v>1447729</v>
      </c>
      <c r="O33" s="6">
        <v>3858320</v>
      </c>
      <c r="P33" s="6">
        <v>-1254337</v>
      </c>
      <c r="Q33" s="6">
        <f t="shared" si="4"/>
        <v>2603983</v>
      </c>
      <c r="R33" s="6">
        <v>9539801</v>
      </c>
      <c r="S33" s="1">
        <v>10458570</v>
      </c>
      <c r="T33" s="9">
        <f t="shared" si="5"/>
        <v>-918769</v>
      </c>
    </row>
    <row r="34" spans="1:20" x14ac:dyDescent="0.25">
      <c r="A34" s="5">
        <v>72</v>
      </c>
      <c r="B34" s="6">
        <v>87070130</v>
      </c>
      <c r="C34" s="6">
        <v>572906</v>
      </c>
      <c r="D34" s="6">
        <f t="shared" si="0"/>
        <v>87643036</v>
      </c>
      <c r="E34" s="6">
        <v>-48289467</v>
      </c>
      <c r="F34" s="6">
        <v>-35887868</v>
      </c>
      <c r="G34" s="6">
        <v>-21128</v>
      </c>
      <c r="H34" s="6">
        <f t="shared" si="1"/>
        <v>-84198463</v>
      </c>
      <c r="I34" s="6">
        <f t="shared" si="2"/>
        <v>3444573</v>
      </c>
      <c r="J34" s="6">
        <v>9913</v>
      </c>
      <c r="K34" s="6">
        <v>0</v>
      </c>
      <c r="L34" s="6">
        <v>-1556079</v>
      </c>
      <c r="M34" s="6">
        <v>0</v>
      </c>
      <c r="N34" s="6">
        <f t="shared" si="3"/>
        <v>-1546166</v>
      </c>
      <c r="O34" s="6">
        <v>226580</v>
      </c>
      <c r="P34" s="6">
        <v>-1997863</v>
      </c>
      <c r="Q34" s="6">
        <f t="shared" si="4"/>
        <v>-1771283</v>
      </c>
      <c r="R34" s="6">
        <v>127124</v>
      </c>
      <c r="S34" s="1">
        <v>127124</v>
      </c>
      <c r="T34" s="9">
        <f t="shared" si="5"/>
        <v>0</v>
      </c>
    </row>
    <row r="35" spans="1:20" x14ac:dyDescent="0.25">
      <c r="A35" s="5">
        <v>73</v>
      </c>
      <c r="B35" s="6">
        <v>52156003</v>
      </c>
      <c r="C35" s="6">
        <v>0</v>
      </c>
      <c r="D35" s="6">
        <f t="shared" si="0"/>
        <v>52156003</v>
      </c>
      <c r="E35" s="6">
        <v>-20517017</v>
      </c>
      <c r="F35" s="6">
        <v>-22925353</v>
      </c>
      <c r="G35" s="6">
        <v>-4881292</v>
      </c>
      <c r="H35" s="6">
        <f t="shared" si="1"/>
        <v>-48323662</v>
      </c>
      <c r="I35" s="6">
        <f t="shared" si="2"/>
        <v>3832341</v>
      </c>
      <c r="J35" s="6">
        <v>-199542</v>
      </c>
      <c r="K35" s="6">
        <v>0</v>
      </c>
      <c r="L35" s="6">
        <v>0</v>
      </c>
      <c r="M35" s="6">
        <v>0</v>
      </c>
      <c r="N35" s="6">
        <f t="shared" si="3"/>
        <v>-199542</v>
      </c>
      <c r="O35" s="6">
        <v>0</v>
      </c>
      <c r="P35" s="6">
        <v>-1585474</v>
      </c>
      <c r="Q35" s="6">
        <f t="shared" si="4"/>
        <v>-1585474</v>
      </c>
      <c r="R35" s="6">
        <v>2047325</v>
      </c>
      <c r="S35" s="1">
        <v>2047325</v>
      </c>
      <c r="T35" s="9">
        <f t="shared" si="5"/>
        <v>0</v>
      </c>
    </row>
    <row r="36" spans="1:20" x14ac:dyDescent="0.25">
      <c r="A36" s="5">
        <v>74</v>
      </c>
      <c r="B36" s="6">
        <v>36791687</v>
      </c>
      <c r="C36" s="6">
        <v>1431386</v>
      </c>
      <c r="D36" s="6">
        <f t="shared" si="0"/>
        <v>38223073</v>
      </c>
      <c r="E36" s="6">
        <v>-13599482</v>
      </c>
      <c r="F36" s="6">
        <v>-22277462</v>
      </c>
      <c r="G36" s="6">
        <v>-291501</v>
      </c>
      <c r="H36" s="6">
        <f t="shared" si="1"/>
        <v>-36168445</v>
      </c>
      <c r="I36" s="6">
        <f t="shared" si="2"/>
        <v>2054628</v>
      </c>
      <c r="J36" s="6">
        <v>0</v>
      </c>
      <c r="K36" s="6">
        <v>0</v>
      </c>
      <c r="L36" s="6">
        <v>0</v>
      </c>
      <c r="M36" s="6">
        <v>0</v>
      </c>
      <c r="N36" s="6">
        <f t="shared" si="3"/>
        <v>0</v>
      </c>
      <c r="O36" s="6">
        <v>1996430</v>
      </c>
      <c r="P36" s="6">
        <v>-409034</v>
      </c>
      <c r="Q36" s="6">
        <f t="shared" si="4"/>
        <v>1587396</v>
      </c>
      <c r="R36" s="6">
        <v>3642024</v>
      </c>
      <c r="S36" s="1">
        <v>3642024</v>
      </c>
      <c r="T36" s="9">
        <f t="shared" si="5"/>
        <v>0</v>
      </c>
    </row>
    <row r="37" spans="1:20" x14ac:dyDescent="0.25">
      <c r="A37" s="5">
        <v>75</v>
      </c>
      <c r="B37" s="6">
        <v>59180491</v>
      </c>
      <c r="C37" s="6">
        <v>1914664</v>
      </c>
      <c r="D37" s="6">
        <f t="shared" si="0"/>
        <v>61095155</v>
      </c>
      <c r="E37" s="6">
        <v>-43040783</v>
      </c>
      <c r="F37" s="6">
        <v>-15865310</v>
      </c>
      <c r="G37" s="6">
        <v>0</v>
      </c>
      <c r="H37" s="6">
        <f t="shared" si="1"/>
        <v>-58906093</v>
      </c>
      <c r="I37" s="6">
        <f t="shared" si="2"/>
        <v>2189062</v>
      </c>
      <c r="J37" s="6">
        <v>0</v>
      </c>
      <c r="K37" s="6">
        <v>388449</v>
      </c>
      <c r="L37" s="6">
        <v>121882</v>
      </c>
      <c r="M37" s="6">
        <v>-1339</v>
      </c>
      <c r="N37" s="6">
        <f t="shared" si="3"/>
        <v>508992</v>
      </c>
      <c r="O37" s="6">
        <v>125777</v>
      </c>
      <c r="P37" s="6">
        <v>-2489685</v>
      </c>
      <c r="Q37" s="6">
        <f t="shared" si="4"/>
        <v>-2363908</v>
      </c>
      <c r="R37" s="6">
        <v>334146</v>
      </c>
      <c r="S37" s="1">
        <v>334146</v>
      </c>
      <c r="T37" s="9">
        <f t="shared" si="5"/>
        <v>0</v>
      </c>
    </row>
    <row r="38" spans="1:20" x14ac:dyDescent="0.25">
      <c r="A38" s="5">
        <v>76</v>
      </c>
      <c r="B38" s="6">
        <v>85623095</v>
      </c>
      <c r="C38" s="6">
        <v>13497825</v>
      </c>
      <c r="D38" s="6">
        <f t="shared" si="0"/>
        <v>99120920</v>
      </c>
      <c r="E38" s="6">
        <v>-60863050</v>
      </c>
      <c r="F38" s="6">
        <v>-39159740</v>
      </c>
      <c r="G38" s="6">
        <v>0</v>
      </c>
      <c r="H38" s="6">
        <f t="shared" si="1"/>
        <v>-100022790</v>
      </c>
      <c r="I38" s="6">
        <f t="shared" si="2"/>
        <v>-901870</v>
      </c>
      <c r="J38" s="6">
        <v>1502291</v>
      </c>
      <c r="K38" s="6">
        <v>17253</v>
      </c>
      <c r="L38" s="6">
        <v>664078</v>
      </c>
      <c r="M38" s="6">
        <v>-140369</v>
      </c>
      <c r="N38" s="6">
        <f t="shared" si="3"/>
        <v>2043253</v>
      </c>
      <c r="O38" s="6">
        <v>149259</v>
      </c>
      <c r="P38" s="6">
        <v>-149496</v>
      </c>
      <c r="Q38" s="6">
        <f t="shared" si="4"/>
        <v>-237</v>
      </c>
      <c r="R38" s="6">
        <v>1141146</v>
      </c>
      <c r="S38" s="1">
        <v>1141146</v>
      </c>
      <c r="T38" s="9">
        <f t="shared" si="5"/>
        <v>0</v>
      </c>
    </row>
    <row r="39" spans="1:20" x14ac:dyDescent="0.25">
      <c r="A39" s="5">
        <v>77</v>
      </c>
      <c r="B39" s="6">
        <v>26458890</v>
      </c>
      <c r="C39" s="6">
        <v>667423</v>
      </c>
      <c r="D39" s="6">
        <f t="shared" si="0"/>
        <v>27126313</v>
      </c>
      <c r="E39" s="6">
        <v>-13507472</v>
      </c>
      <c r="F39" s="6">
        <v>-13238808</v>
      </c>
      <c r="G39" s="6">
        <v>-196735</v>
      </c>
      <c r="H39" s="6">
        <f t="shared" si="1"/>
        <v>-26943015</v>
      </c>
      <c r="I39" s="6">
        <f t="shared" si="2"/>
        <v>183298</v>
      </c>
      <c r="J39" s="6">
        <v>-6227</v>
      </c>
      <c r="K39" s="6">
        <v>0</v>
      </c>
      <c r="L39" s="6">
        <v>-175074</v>
      </c>
      <c r="M39" s="6">
        <v>0</v>
      </c>
      <c r="N39" s="6">
        <f t="shared" si="3"/>
        <v>-181301</v>
      </c>
      <c r="O39" s="6">
        <v>116641</v>
      </c>
      <c r="P39" s="6">
        <v>-998240</v>
      </c>
      <c r="Q39" s="6">
        <f t="shared" si="4"/>
        <v>-881599</v>
      </c>
      <c r="R39" s="6">
        <v>-879602</v>
      </c>
      <c r="S39" s="1">
        <v>-879602</v>
      </c>
      <c r="T39" s="9">
        <f t="shared" si="5"/>
        <v>0</v>
      </c>
    </row>
    <row r="40" spans="1:20" x14ac:dyDescent="0.25">
      <c r="A40" s="5">
        <v>78</v>
      </c>
      <c r="B40" s="6">
        <v>73836184</v>
      </c>
      <c r="C40" s="6">
        <v>461407</v>
      </c>
      <c r="D40" s="6">
        <f t="shared" si="0"/>
        <v>74297591</v>
      </c>
      <c r="E40" s="6">
        <v>-56279062</v>
      </c>
      <c r="F40" s="6">
        <v>-17147655</v>
      </c>
      <c r="G40" s="6">
        <v>-106497</v>
      </c>
      <c r="H40" s="6">
        <f t="shared" si="1"/>
        <v>-73533214</v>
      </c>
      <c r="I40" s="6">
        <f t="shared" si="2"/>
        <v>764377</v>
      </c>
      <c r="J40" s="6">
        <v>4453</v>
      </c>
      <c r="K40" s="6">
        <v>37009</v>
      </c>
      <c r="L40" s="6">
        <v>-349105</v>
      </c>
      <c r="M40" s="6">
        <v>0</v>
      </c>
      <c r="N40" s="6">
        <f t="shared" si="3"/>
        <v>-307643</v>
      </c>
      <c r="O40" s="6">
        <v>2025053</v>
      </c>
      <c r="P40" s="6">
        <v>-455032</v>
      </c>
      <c r="Q40" s="6">
        <f t="shared" si="4"/>
        <v>1570021</v>
      </c>
      <c r="R40" s="6">
        <v>2026755</v>
      </c>
      <c r="S40" s="1">
        <v>2026755</v>
      </c>
      <c r="T40" s="9">
        <f t="shared" si="5"/>
        <v>0</v>
      </c>
    </row>
    <row r="41" spans="1:20" x14ac:dyDescent="0.25">
      <c r="A41" s="5">
        <v>79</v>
      </c>
      <c r="B41" s="6">
        <v>26929734</v>
      </c>
      <c r="C41" s="6">
        <v>16399</v>
      </c>
      <c r="D41" s="6">
        <f t="shared" si="0"/>
        <v>26946133</v>
      </c>
      <c r="E41" s="6">
        <v>-21391830</v>
      </c>
      <c r="F41" s="6">
        <v>-4530091</v>
      </c>
      <c r="G41" s="6">
        <v>0</v>
      </c>
      <c r="H41" s="6">
        <f t="shared" si="1"/>
        <v>-25921921</v>
      </c>
      <c r="I41" s="6">
        <f t="shared" si="2"/>
        <v>1024212</v>
      </c>
      <c r="J41" s="6">
        <v>0</v>
      </c>
      <c r="K41" s="6">
        <v>0</v>
      </c>
      <c r="L41" s="6">
        <v>0</v>
      </c>
      <c r="M41" s="6">
        <v>0</v>
      </c>
      <c r="N41" s="6">
        <f t="shared" si="3"/>
        <v>0</v>
      </c>
      <c r="O41" s="6">
        <v>998871</v>
      </c>
      <c r="P41" s="6">
        <v>-1414</v>
      </c>
      <c r="Q41" s="6">
        <f t="shared" si="4"/>
        <v>997457</v>
      </c>
      <c r="R41" s="6">
        <v>2021669</v>
      </c>
      <c r="S41" s="1">
        <v>2021669</v>
      </c>
      <c r="T41" s="9">
        <f t="shared" si="5"/>
        <v>0</v>
      </c>
    </row>
    <row r="42" spans="1:20" x14ac:dyDescent="0.25">
      <c r="A42" s="5">
        <v>80</v>
      </c>
      <c r="B42" s="6">
        <v>57802543</v>
      </c>
      <c r="C42" s="6">
        <v>1089516</v>
      </c>
      <c r="D42" s="6">
        <f t="shared" si="0"/>
        <v>58892059</v>
      </c>
      <c r="E42" s="6">
        <v>-39116396</v>
      </c>
      <c r="F42" s="6">
        <v>-11966583</v>
      </c>
      <c r="G42" s="6">
        <v>-36944</v>
      </c>
      <c r="H42" s="6">
        <f t="shared" si="1"/>
        <v>-51119923</v>
      </c>
      <c r="I42" s="6">
        <f t="shared" si="2"/>
        <v>7772136</v>
      </c>
      <c r="J42" s="6">
        <v>0</v>
      </c>
      <c r="K42" s="6">
        <v>-4764</v>
      </c>
      <c r="L42" s="6">
        <v>104984</v>
      </c>
      <c r="M42" s="6">
        <v>0</v>
      </c>
      <c r="N42" s="6">
        <f t="shared" si="3"/>
        <v>100220</v>
      </c>
      <c r="O42" s="6">
        <v>5044626</v>
      </c>
      <c r="P42" s="6">
        <v>-34591</v>
      </c>
      <c r="Q42" s="6">
        <f t="shared" si="4"/>
        <v>5010035</v>
      </c>
      <c r="R42" s="6">
        <v>12882391</v>
      </c>
      <c r="S42" s="1">
        <v>12882391</v>
      </c>
      <c r="T42" s="9">
        <f t="shared" si="5"/>
        <v>0</v>
      </c>
    </row>
    <row r="43" spans="1:20" x14ac:dyDescent="0.25">
      <c r="A43" s="5">
        <v>81</v>
      </c>
      <c r="B43" s="6">
        <v>31579613</v>
      </c>
      <c r="C43" s="6">
        <v>1642971</v>
      </c>
      <c r="D43" s="6">
        <f t="shared" si="0"/>
        <v>33222584</v>
      </c>
      <c r="E43" s="6">
        <v>-18219784</v>
      </c>
      <c r="F43" s="6">
        <v>-20473983</v>
      </c>
      <c r="G43" s="6">
        <v>-17104</v>
      </c>
      <c r="H43" s="6">
        <f t="shared" si="1"/>
        <v>-38710871</v>
      </c>
      <c r="I43" s="6">
        <f t="shared" si="2"/>
        <v>-5488287</v>
      </c>
      <c r="J43" s="6">
        <v>0</v>
      </c>
      <c r="K43" s="6">
        <v>8759</v>
      </c>
      <c r="L43" s="6">
        <v>5051415</v>
      </c>
      <c r="M43" s="6">
        <v>-25000</v>
      </c>
      <c r="N43" s="6">
        <f t="shared" si="3"/>
        <v>5035174</v>
      </c>
      <c r="O43" s="6">
        <v>4674770</v>
      </c>
      <c r="P43" s="6">
        <v>-3445636</v>
      </c>
      <c r="Q43" s="6">
        <f t="shared" si="4"/>
        <v>1229134</v>
      </c>
      <c r="R43" s="6">
        <v>776021</v>
      </c>
      <c r="S43" s="1">
        <v>776023</v>
      </c>
      <c r="T43" s="9">
        <f t="shared" si="5"/>
        <v>-2</v>
      </c>
    </row>
    <row r="44" spans="1:20" x14ac:dyDescent="0.25">
      <c r="A44" s="5">
        <v>82</v>
      </c>
      <c r="B44" s="6">
        <v>23887989</v>
      </c>
      <c r="C44" s="6">
        <v>19593</v>
      </c>
      <c r="D44" s="6">
        <f t="shared" si="0"/>
        <v>23907582</v>
      </c>
      <c r="E44" s="6">
        <v>-10473787</v>
      </c>
      <c r="F44" s="6">
        <v>-13285458</v>
      </c>
      <c r="G44" s="6">
        <v>-1168</v>
      </c>
      <c r="H44" s="6">
        <f t="shared" si="1"/>
        <v>-23760413</v>
      </c>
      <c r="I44" s="6">
        <f t="shared" si="2"/>
        <v>147169</v>
      </c>
      <c r="J44" s="6">
        <v>0</v>
      </c>
      <c r="K44" s="6">
        <v>-298</v>
      </c>
      <c r="L44" s="6">
        <v>0</v>
      </c>
      <c r="M44" s="6">
        <v>0</v>
      </c>
      <c r="N44" s="6">
        <f t="shared" si="3"/>
        <v>-298</v>
      </c>
      <c r="O44" s="6">
        <v>0</v>
      </c>
      <c r="P44" s="6">
        <v>-121354</v>
      </c>
      <c r="Q44" s="6">
        <f t="shared" si="4"/>
        <v>-121354</v>
      </c>
      <c r="R44" s="6">
        <v>25517</v>
      </c>
      <c r="S44" s="1">
        <v>25517</v>
      </c>
      <c r="T44" s="9">
        <f t="shared" si="5"/>
        <v>0</v>
      </c>
    </row>
    <row r="45" spans="1:20" x14ac:dyDescent="0.25">
      <c r="A45" s="5">
        <v>83</v>
      </c>
      <c r="B45" s="6">
        <v>30771552</v>
      </c>
      <c r="C45" s="6">
        <v>939724</v>
      </c>
      <c r="D45" s="6">
        <f t="shared" si="0"/>
        <v>31711276</v>
      </c>
      <c r="E45" s="6">
        <v>-13821348</v>
      </c>
      <c r="F45" s="6">
        <v>-17454632</v>
      </c>
      <c r="G45" s="6">
        <v>0</v>
      </c>
      <c r="H45" s="6">
        <f t="shared" si="1"/>
        <v>-31275980</v>
      </c>
      <c r="I45" s="6">
        <f t="shared" si="2"/>
        <v>435296</v>
      </c>
      <c r="J45" s="6">
        <v>-97940</v>
      </c>
      <c r="K45" s="6">
        <v>0</v>
      </c>
      <c r="L45" s="6">
        <v>-541944</v>
      </c>
      <c r="M45" s="6">
        <v>0</v>
      </c>
      <c r="N45" s="6">
        <f t="shared" si="3"/>
        <v>-639884</v>
      </c>
      <c r="O45" s="6">
        <v>2</v>
      </c>
      <c r="P45" s="6">
        <v>-377219</v>
      </c>
      <c r="Q45" s="6">
        <f t="shared" si="4"/>
        <v>-377217</v>
      </c>
      <c r="R45" s="6">
        <v>-581805</v>
      </c>
      <c r="S45" s="1">
        <v>-581806</v>
      </c>
      <c r="T45" s="9">
        <f t="shared" si="5"/>
        <v>1</v>
      </c>
    </row>
    <row r="46" spans="1:20" x14ac:dyDescent="0.25">
      <c r="A46" s="5">
        <v>84</v>
      </c>
      <c r="B46" s="6">
        <v>36775521</v>
      </c>
      <c r="C46" s="6">
        <v>1610811</v>
      </c>
      <c r="D46" s="6">
        <f t="shared" si="0"/>
        <v>38386332</v>
      </c>
      <c r="E46" s="6">
        <v>-33693508</v>
      </c>
      <c r="F46" s="6">
        <v>-8730615</v>
      </c>
      <c r="G46" s="6">
        <v>0</v>
      </c>
      <c r="H46" s="6">
        <f t="shared" si="1"/>
        <v>-42424123</v>
      </c>
      <c r="I46" s="6">
        <f t="shared" si="2"/>
        <v>-4037791</v>
      </c>
      <c r="J46" s="6">
        <v>11289</v>
      </c>
      <c r="K46" s="6">
        <v>4150</v>
      </c>
      <c r="L46" s="6">
        <v>-113560</v>
      </c>
      <c r="M46" s="6">
        <v>0</v>
      </c>
      <c r="N46" s="6">
        <f t="shared" si="3"/>
        <v>-98121</v>
      </c>
      <c r="O46" s="6">
        <v>2741734</v>
      </c>
      <c r="P46" s="6">
        <v>-689814</v>
      </c>
      <c r="Q46" s="6">
        <f t="shared" si="4"/>
        <v>2051920</v>
      </c>
      <c r="R46" s="6">
        <v>-2083992</v>
      </c>
      <c r="S46" s="1">
        <v>-2083992</v>
      </c>
      <c r="T46" s="9">
        <f t="shared" si="5"/>
        <v>0</v>
      </c>
    </row>
    <row r="47" spans="1:20" x14ac:dyDescent="0.25">
      <c r="A47" s="5">
        <v>85</v>
      </c>
      <c r="B47" s="6">
        <v>41675117</v>
      </c>
      <c r="C47" s="6">
        <v>1139868</v>
      </c>
      <c r="D47" s="6">
        <f t="shared" si="0"/>
        <v>42814985</v>
      </c>
      <c r="E47" s="6">
        <v>-33388262</v>
      </c>
      <c r="F47" s="6">
        <v>-10316147</v>
      </c>
      <c r="G47" s="6">
        <v>-94177</v>
      </c>
      <c r="H47" s="6">
        <f t="shared" si="1"/>
        <v>-43798586</v>
      </c>
      <c r="I47" s="6">
        <f t="shared" si="2"/>
        <v>-983601</v>
      </c>
      <c r="J47" s="6">
        <v>0</v>
      </c>
      <c r="K47" s="6">
        <v>0</v>
      </c>
      <c r="L47" s="6">
        <v>1453852</v>
      </c>
      <c r="M47" s="6">
        <v>0</v>
      </c>
      <c r="N47" s="6">
        <f t="shared" si="3"/>
        <v>1453852</v>
      </c>
      <c r="O47" s="6">
        <v>1412165</v>
      </c>
      <c r="P47" s="6">
        <v>-251346</v>
      </c>
      <c r="Q47" s="6">
        <f t="shared" si="4"/>
        <v>1160819</v>
      </c>
      <c r="R47" s="6">
        <v>1631070</v>
      </c>
      <c r="S47" s="1">
        <v>1631071</v>
      </c>
      <c r="T47" s="9">
        <f t="shared" si="5"/>
        <v>-1</v>
      </c>
    </row>
    <row r="48" spans="1:20" x14ac:dyDescent="0.25">
      <c r="A48" s="5">
        <v>86</v>
      </c>
      <c r="B48" s="6">
        <v>567015363</v>
      </c>
      <c r="C48" s="6">
        <v>44823</v>
      </c>
      <c r="D48" s="6">
        <f t="shared" si="0"/>
        <v>567060186</v>
      </c>
      <c r="E48" s="6">
        <v>-316862202</v>
      </c>
      <c r="F48" s="6">
        <v>-225178938</v>
      </c>
      <c r="G48" s="6">
        <v>-6675744</v>
      </c>
      <c r="H48" s="6">
        <f t="shared" si="1"/>
        <v>-548716884</v>
      </c>
      <c r="I48" s="6">
        <f t="shared" si="2"/>
        <v>18343302</v>
      </c>
      <c r="J48" s="6">
        <v>10038951</v>
      </c>
      <c r="K48" s="6">
        <v>-2248383</v>
      </c>
      <c r="L48" s="6">
        <v>-732688</v>
      </c>
      <c r="M48" s="6">
        <v>87783</v>
      </c>
      <c r="N48" s="6">
        <f t="shared" si="3"/>
        <v>7145663</v>
      </c>
      <c r="O48" s="6">
        <v>7153881</v>
      </c>
      <c r="P48" s="6">
        <v>-9461102</v>
      </c>
      <c r="Q48" s="6">
        <f t="shared" si="4"/>
        <v>-2307221</v>
      </c>
      <c r="R48" s="6">
        <v>23181744</v>
      </c>
      <c r="S48" s="1">
        <v>16085241</v>
      </c>
      <c r="T48" s="9">
        <f t="shared" si="5"/>
        <v>7096503</v>
      </c>
    </row>
    <row r="49" spans="1:20" x14ac:dyDescent="0.25">
      <c r="A49" s="5">
        <v>87</v>
      </c>
      <c r="B49" s="6">
        <v>255690913</v>
      </c>
      <c r="C49" s="6">
        <v>1148082</v>
      </c>
      <c r="D49" s="6">
        <f t="shared" si="0"/>
        <v>256838995</v>
      </c>
      <c r="E49" s="6">
        <v>-165548279</v>
      </c>
      <c r="F49" s="6">
        <v>-69952336</v>
      </c>
      <c r="G49" s="6">
        <v>-9303330</v>
      </c>
      <c r="H49" s="6">
        <f t="shared" si="1"/>
        <v>-244803945</v>
      </c>
      <c r="I49" s="6">
        <f t="shared" si="2"/>
        <v>12035050</v>
      </c>
      <c r="J49" s="6">
        <v>54566</v>
      </c>
      <c r="K49" s="6">
        <v>-31435</v>
      </c>
      <c r="L49" s="6">
        <v>-18236755</v>
      </c>
      <c r="M49" s="6">
        <v>0</v>
      </c>
      <c r="N49" s="6">
        <f t="shared" si="3"/>
        <v>-18213624</v>
      </c>
      <c r="O49" s="6">
        <v>6911333</v>
      </c>
      <c r="P49" s="6">
        <v>-10294324</v>
      </c>
      <c r="Q49" s="6">
        <f t="shared" si="4"/>
        <v>-3382991</v>
      </c>
      <c r="R49" s="6">
        <v>-9561565</v>
      </c>
      <c r="S49" s="1">
        <v>-9561565</v>
      </c>
      <c r="T49" s="9">
        <f t="shared" si="5"/>
        <v>0</v>
      </c>
    </row>
    <row r="50" spans="1:20" x14ac:dyDescent="0.25">
      <c r="A50" s="5">
        <v>88</v>
      </c>
      <c r="B50" s="6">
        <v>117510525</v>
      </c>
      <c r="C50" s="6">
        <v>3982519</v>
      </c>
      <c r="D50" s="6">
        <f t="shared" si="0"/>
        <v>121493044</v>
      </c>
      <c r="E50" s="6">
        <v>-75189425</v>
      </c>
      <c r="F50" s="6">
        <v>-43766241</v>
      </c>
      <c r="G50" s="6">
        <v>-976086</v>
      </c>
      <c r="H50" s="6">
        <f t="shared" si="1"/>
        <v>-119931752</v>
      </c>
      <c r="I50" s="6">
        <f t="shared" si="2"/>
        <v>1561292</v>
      </c>
      <c r="J50" s="6">
        <v>-214171</v>
      </c>
      <c r="K50" s="6">
        <v>-285868</v>
      </c>
      <c r="L50" s="6">
        <v>794315</v>
      </c>
      <c r="M50" s="6">
        <v>0</v>
      </c>
      <c r="N50" s="6">
        <f t="shared" si="3"/>
        <v>294276</v>
      </c>
      <c r="O50" s="6">
        <v>4333010</v>
      </c>
      <c r="P50" s="6">
        <v>-2971706</v>
      </c>
      <c r="Q50" s="6">
        <f t="shared" si="4"/>
        <v>1361304</v>
      </c>
      <c r="R50" s="6">
        <v>3216872</v>
      </c>
      <c r="S50" s="1">
        <v>5482757</v>
      </c>
      <c r="T50" s="9">
        <f t="shared" si="5"/>
        <v>-2265885</v>
      </c>
    </row>
    <row r="51" spans="1:20" x14ac:dyDescent="0.25">
      <c r="A51" s="5">
        <v>89</v>
      </c>
      <c r="B51" s="6">
        <v>115220450</v>
      </c>
      <c r="C51" s="6">
        <v>2350535</v>
      </c>
      <c r="D51" s="6">
        <f t="shared" si="0"/>
        <v>117570985</v>
      </c>
      <c r="E51" s="6">
        <v>-50636621</v>
      </c>
      <c r="F51" s="6">
        <v>-51885581</v>
      </c>
      <c r="G51" s="6">
        <v>-233</v>
      </c>
      <c r="H51" s="6">
        <f t="shared" si="1"/>
        <v>-102522435</v>
      </c>
      <c r="I51" s="6">
        <f t="shared" si="2"/>
        <v>15048550</v>
      </c>
      <c r="J51" s="6">
        <v>544383</v>
      </c>
      <c r="K51" s="6">
        <v>149550</v>
      </c>
      <c r="L51" s="6">
        <v>0</v>
      </c>
      <c r="M51" s="6">
        <v>0</v>
      </c>
      <c r="N51" s="6">
        <f t="shared" si="3"/>
        <v>693933</v>
      </c>
      <c r="O51" s="6">
        <v>5729692</v>
      </c>
      <c r="P51" s="6">
        <v>-502140</v>
      </c>
      <c r="Q51" s="6">
        <f t="shared" si="4"/>
        <v>5227552</v>
      </c>
      <c r="R51" s="6">
        <v>20970035</v>
      </c>
      <c r="S51" s="1">
        <v>20970035</v>
      </c>
      <c r="T51" s="9">
        <f t="shared" si="5"/>
        <v>0</v>
      </c>
    </row>
    <row r="52" spans="1:20" x14ac:dyDescent="0.25">
      <c r="A52" s="5">
        <v>90</v>
      </c>
      <c r="B52" s="6">
        <v>104972466</v>
      </c>
      <c r="C52" s="6">
        <v>1268118</v>
      </c>
      <c r="D52" s="6">
        <f t="shared" si="0"/>
        <v>106240584</v>
      </c>
      <c r="E52" s="6">
        <v>-67543498</v>
      </c>
      <c r="F52" s="6">
        <v>-40033803</v>
      </c>
      <c r="G52" s="6">
        <v>-3003837</v>
      </c>
      <c r="H52" s="6">
        <f t="shared" si="1"/>
        <v>-110581138</v>
      </c>
      <c r="I52" s="6">
        <f t="shared" si="2"/>
        <v>-4340554</v>
      </c>
      <c r="J52" s="6">
        <v>112876</v>
      </c>
      <c r="K52" s="6">
        <v>0</v>
      </c>
      <c r="L52" s="6">
        <v>-10648040</v>
      </c>
      <c r="M52" s="6">
        <v>0</v>
      </c>
      <c r="N52" s="6">
        <f t="shared" si="3"/>
        <v>-10535164</v>
      </c>
      <c r="O52" s="6">
        <v>1793823</v>
      </c>
      <c r="P52" s="6">
        <v>-4647526</v>
      </c>
      <c r="Q52" s="6">
        <f t="shared" si="4"/>
        <v>-2853703</v>
      </c>
      <c r="R52" s="6">
        <v>-17729421</v>
      </c>
      <c r="S52" s="1">
        <v>-17729421</v>
      </c>
      <c r="T52" s="9">
        <f t="shared" si="5"/>
        <v>0</v>
      </c>
    </row>
    <row r="53" spans="1:20" x14ac:dyDescent="0.25">
      <c r="A53" s="5">
        <v>91</v>
      </c>
      <c r="B53" s="6">
        <v>72485248</v>
      </c>
      <c r="C53" s="6">
        <v>299751</v>
      </c>
      <c r="D53" s="6">
        <f t="shared" si="0"/>
        <v>72784999</v>
      </c>
      <c r="E53" s="6">
        <v>-36006310</v>
      </c>
      <c r="F53" s="6">
        <v>-36812413</v>
      </c>
      <c r="G53" s="6">
        <v>-147640</v>
      </c>
      <c r="H53" s="6">
        <f t="shared" si="1"/>
        <v>-72966363</v>
      </c>
      <c r="I53" s="6">
        <f t="shared" si="2"/>
        <v>-181364</v>
      </c>
      <c r="J53" s="6">
        <v>0</v>
      </c>
      <c r="K53" s="6">
        <v>-22275</v>
      </c>
      <c r="L53" s="6">
        <v>0</v>
      </c>
      <c r="M53" s="6">
        <v>0</v>
      </c>
      <c r="N53" s="6">
        <f t="shared" si="3"/>
        <v>-22275</v>
      </c>
      <c r="O53" s="6">
        <v>541656</v>
      </c>
      <c r="P53" s="6">
        <v>-403708</v>
      </c>
      <c r="Q53" s="6">
        <f t="shared" si="4"/>
        <v>137948</v>
      </c>
      <c r="R53" s="6">
        <v>-65691</v>
      </c>
      <c r="S53" s="1">
        <v>-65689</v>
      </c>
      <c r="T53" s="9">
        <f t="shared" si="5"/>
        <v>-2</v>
      </c>
    </row>
    <row r="54" spans="1:20" x14ac:dyDescent="0.25">
      <c r="A54" s="5">
        <v>92</v>
      </c>
      <c r="B54" s="6">
        <v>53126556</v>
      </c>
      <c r="C54" s="6">
        <v>1759754</v>
      </c>
      <c r="D54" s="6">
        <f t="shared" si="0"/>
        <v>54886310</v>
      </c>
      <c r="E54" s="6">
        <v>-31020972</v>
      </c>
      <c r="F54" s="6">
        <v>-21857068</v>
      </c>
      <c r="G54" s="6">
        <v>0</v>
      </c>
      <c r="H54" s="6">
        <f t="shared" si="1"/>
        <v>-52878040</v>
      </c>
      <c r="I54" s="6">
        <f t="shared" si="2"/>
        <v>2008270</v>
      </c>
      <c r="J54" s="6">
        <v>-583619</v>
      </c>
      <c r="K54" s="6">
        <v>-11382</v>
      </c>
      <c r="L54" s="6">
        <v>1317089</v>
      </c>
      <c r="M54" s="6">
        <v>0</v>
      </c>
      <c r="N54" s="6">
        <f t="shared" si="3"/>
        <v>722088</v>
      </c>
      <c r="O54" s="6">
        <v>1775443</v>
      </c>
      <c r="P54" s="6">
        <v>-1093406</v>
      </c>
      <c r="Q54" s="6">
        <f t="shared" si="4"/>
        <v>682037</v>
      </c>
      <c r="R54" s="6">
        <v>3412395</v>
      </c>
      <c r="S54" s="1">
        <v>3412394</v>
      </c>
      <c r="T54" s="9">
        <f t="shared" si="5"/>
        <v>1</v>
      </c>
    </row>
    <row r="55" spans="1:20" x14ac:dyDescent="0.25">
      <c r="A55" s="5">
        <v>93</v>
      </c>
      <c r="B55" s="6">
        <v>54475847</v>
      </c>
      <c r="C55" s="6">
        <v>101840</v>
      </c>
      <c r="D55" s="6">
        <f t="shared" si="0"/>
        <v>54577687</v>
      </c>
      <c r="E55" s="6">
        <v>-39776071</v>
      </c>
      <c r="F55" s="6">
        <v>-17638801</v>
      </c>
      <c r="G55" s="6">
        <v>0</v>
      </c>
      <c r="H55" s="6">
        <f t="shared" si="1"/>
        <v>-57414872</v>
      </c>
      <c r="I55" s="6">
        <f t="shared" si="2"/>
        <v>-2837185</v>
      </c>
      <c r="J55" s="6">
        <v>0</v>
      </c>
      <c r="K55" s="6">
        <v>0</v>
      </c>
      <c r="L55" s="6">
        <v>-847695</v>
      </c>
      <c r="M55" s="6">
        <v>-33169</v>
      </c>
      <c r="N55" s="6">
        <f t="shared" si="3"/>
        <v>-880864</v>
      </c>
      <c r="O55" s="6">
        <v>1488505</v>
      </c>
      <c r="P55" s="6">
        <v>-1012407</v>
      </c>
      <c r="Q55" s="6">
        <f t="shared" si="4"/>
        <v>476098</v>
      </c>
      <c r="R55" s="6">
        <v>-3241951</v>
      </c>
      <c r="S55" s="1">
        <v>-3241951</v>
      </c>
      <c r="T55" s="9">
        <f t="shared" si="5"/>
        <v>0</v>
      </c>
    </row>
    <row r="56" spans="1:20" x14ac:dyDescent="0.25">
      <c r="A56" s="5">
        <v>94</v>
      </c>
      <c r="B56" s="6">
        <v>51212028</v>
      </c>
      <c r="C56" s="6">
        <v>298016</v>
      </c>
      <c r="D56" s="6">
        <f t="shared" si="0"/>
        <v>51510044</v>
      </c>
      <c r="E56" s="6">
        <v>-34637845</v>
      </c>
      <c r="F56" s="6">
        <v>-10972894</v>
      </c>
      <c r="G56" s="6">
        <v>0</v>
      </c>
      <c r="H56" s="6">
        <f t="shared" si="1"/>
        <v>-45610739</v>
      </c>
      <c r="I56" s="6">
        <f t="shared" si="2"/>
        <v>5899305</v>
      </c>
      <c r="J56" s="6">
        <v>-22706</v>
      </c>
      <c r="K56" s="6">
        <v>0</v>
      </c>
      <c r="L56" s="6">
        <v>-1765132</v>
      </c>
      <c r="M56" s="6">
        <v>0</v>
      </c>
      <c r="N56" s="6">
        <f t="shared" si="3"/>
        <v>-1787838</v>
      </c>
      <c r="O56" s="6">
        <v>1574114</v>
      </c>
      <c r="P56" s="6">
        <v>-1400783</v>
      </c>
      <c r="Q56" s="6">
        <f t="shared" si="4"/>
        <v>173331</v>
      </c>
      <c r="R56" s="6">
        <v>4284798</v>
      </c>
      <c r="S56" s="1">
        <v>4284798</v>
      </c>
      <c r="T56" s="9">
        <f t="shared" si="5"/>
        <v>0</v>
      </c>
    </row>
    <row r="57" spans="1:20" x14ac:dyDescent="0.25">
      <c r="A57" s="5">
        <v>99</v>
      </c>
      <c r="B57" s="6">
        <v>2071271</v>
      </c>
      <c r="C57" s="6">
        <v>416161</v>
      </c>
      <c r="D57" s="6">
        <f t="shared" si="0"/>
        <v>2487432</v>
      </c>
      <c r="E57" s="6">
        <v>-1122767</v>
      </c>
      <c r="F57" s="6">
        <v>-1311872</v>
      </c>
      <c r="G57" s="6">
        <v>0</v>
      </c>
      <c r="H57" s="6">
        <f t="shared" si="1"/>
        <v>-2434639</v>
      </c>
      <c r="I57" s="6">
        <f t="shared" si="2"/>
        <v>52793</v>
      </c>
      <c r="J57" s="6">
        <v>0</v>
      </c>
      <c r="K57" s="6">
        <v>0</v>
      </c>
      <c r="L57" s="6">
        <v>116726</v>
      </c>
      <c r="M57" s="6">
        <v>0</v>
      </c>
      <c r="N57" s="6">
        <f t="shared" si="3"/>
        <v>116726</v>
      </c>
      <c r="O57" s="6">
        <v>50536</v>
      </c>
      <c r="P57" s="6">
        <v>-1510</v>
      </c>
      <c r="Q57" s="6">
        <f t="shared" si="4"/>
        <v>49026</v>
      </c>
      <c r="R57" s="6">
        <v>218545</v>
      </c>
      <c r="S57" s="1">
        <v>218545</v>
      </c>
      <c r="T57" s="9">
        <f t="shared" si="5"/>
        <v>0</v>
      </c>
    </row>
    <row r="58" spans="1:20" x14ac:dyDescent="0.25">
      <c r="A58" s="5">
        <v>100</v>
      </c>
      <c r="B58" s="6">
        <v>116184279</v>
      </c>
      <c r="C58" s="6">
        <v>2757319</v>
      </c>
      <c r="D58" s="6">
        <f t="shared" si="0"/>
        <v>118941598</v>
      </c>
      <c r="E58" s="6">
        <v>-42415430</v>
      </c>
      <c r="F58" s="6">
        <v>-56012513</v>
      </c>
      <c r="G58" s="6">
        <v>-70308</v>
      </c>
      <c r="H58" s="6">
        <f t="shared" si="1"/>
        <v>-98498251</v>
      </c>
      <c r="I58" s="6">
        <f t="shared" si="2"/>
        <v>20443347</v>
      </c>
      <c r="J58" s="6">
        <v>0</v>
      </c>
      <c r="K58" s="6">
        <v>14431</v>
      </c>
      <c r="L58" s="6">
        <v>-850708</v>
      </c>
      <c r="M58" s="6">
        <v>-6012</v>
      </c>
      <c r="N58" s="6">
        <f t="shared" si="3"/>
        <v>-842289</v>
      </c>
      <c r="O58" s="6">
        <v>5180929</v>
      </c>
      <c r="P58" s="6">
        <v>-409079</v>
      </c>
      <c r="Q58" s="6">
        <f t="shared" si="4"/>
        <v>4771850</v>
      </c>
      <c r="R58" s="6">
        <v>24372908</v>
      </c>
      <c r="S58" s="1">
        <v>24372908</v>
      </c>
      <c r="T58" s="9">
        <f t="shared" si="5"/>
        <v>0</v>
      </c>
    </row>
    <row r="59" spans="1:20" x14ac:dyDescent="0.25">
      <c r="A59" s="5">
        <v>101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v>0</v>
      </c>
      <c r="H59" s="6">
        <f t="shared" si="1"/>
        <v>0</v>
      </c>
      <c r="I59" s="6">
        <f t="shared" si="2"/>
        <v>0</v>
      </c>
      <c r="J59" s="6">
        <v>0</v>
      </c>
      <c r="K59" s="6">
        <v>0</v>
      </c>
      <c r="L59" s="6">
        <v>0</v>
      </c>
      <c r="M59" s="6">
        <v>0</v>
      </c>
      <c r="N59" s="6">
        <f t="shared" si="3"/>
        <v>0</v>
      </c>
      <c r="O59" s="6">
        <v>0</v>
      </c>
      <c r="P59" s="6">
        <v>0</v>
      </c>
      <c r="Q59" s="6">
        <f t="shared" si="4"/>
        <v>0</v>
      </c>
      <c r="R59" s="6">
        <v>0</v>
      </c>
      <c r="S59" s="1">
        <v>0</v>
      </c>
      <c r="T59" s="9">
        <f t="shared" si="5"/>
        <v>0</v>
      </c>
    </row>
    <row r="60" spans="1:20" x14ac:dyDescent="0.25">
      <c r="A60" s="5">
        <v>103</v>
      </c>
      <c r="B60" s="6">
        <v>9026885</v>
      </c>
      <c r="C60" s="6">
        <v>88136</v>
      </c>
      <c r="D60" s="6">
        <f t="shared" si="0"/>
        <v>9115021</v>
      </c>
      <c r="E60" s="6">
        <v>-4274198</v>
      </c>
      <c r="F60" s="6">
        <v>-4035080</v>
      </c>
      <c r="G60" s="6">
        <v>0</v>
      </c>
      <c r="H60" s="6">
        <f t="shared" si="1"/>
        <v>-8309278</v>
      </c>
      <c r="I60" s="6">
        <f t="shared" si="2"/>
        <v>805743</v>
      </c>
      <c r="J60" s="6">
        <v>0</v>
      </c>
      <c r="K60" s="6">
        <v>0</v>
      </c>
      <c r="L60" s="6">
        <v>5684</v>
      </c>
      <c r="M60" s="6">
        <v>57623</v>
      </c>
      <c r="N60" s="6">
        <f t="shared" si="3"/>
        <v>63307</v>
      </c>
      <c r="O60" s="6">
        <v>489425</v>
      </c>
      <c r="P60" s="6">
        <v>-40464</v>
      </c>
      <c r="Q60" s="6">
        <f t="shared" si="4"/>
        <v>448961</v>
      </c>
      <c r="R60" s="6">
        <v>1318011</v>
      </c>
      <c r="S60" s="1">
        <v>1318011</v>
      </c>
      <c r="T60" s="9">
        <f t="shared" si="5"/>
        <v>0</v>
      </c>
    </row>
    <row r="61" spans="1:20" x14ac:dyDescent="0.25">
      <c r="A61" s="5">
        <v>104</v>
      </c>
      <c r="B61" s="6">
        <v>3631418</v>
      </c>
      <c r="C61" s="6">
        <v>0</v>
      </c>
      <c r="D61" s="6">
        <f t="shared" si="0"/>
        <v>3631418</v>
      </c>
      <c r="E61" s="6">
        <v>-1722837</v>
      </c>
      <c r="F61" s="6">
        <v>-1372581</v>
      </c>
      <c r="G61" s="6">
        <v>0</v>
      </c>
      <c r="H61" s="6">
        <f t="shared" si="1"/>
        <v>-3095418</v>
      </c>
      <c r="I61" s="6">
        <f t="shared" si="2"/>
        <v>536000</v>
      </c>
      <c r="J61" s="6">
        <v>0</v>
      </c>
      <c r="K61" s="6">
        <v>0</v>
      </c>
      <c r="L61" s="6">
        <v>-80546</v>
      </c>
      <c r="M61" s="6">
        <v>0</v>
      </c>
      <c r="N61" s="6">
        <f t="shared" si="3"/>
        <v>-80546</v>
      </c>
      <c r="O61" s="6">
        <v>79389</v>
      </c>
      <c r="P61" s="6">
        <v>-351707</v>
      </c>
      <c r="Q61" s="6">
        <f t="shared" si="4"/>
        <v>-272318</v>
      </c>
      <c r="R61" s="6">
        <v>183136</v>
      </c>
      <c r="S61" s="1">
        <v>340616</v>
      </c>
      <c r="T61" s="9">
        <f t="shared" si="5"/>
        <v>-157480</v>
      </c>
    </row>
    <row r="62" spans="1:20" x14ac:dyDescent="0.25">
      <c r="A62" s="5">
        <v>106</v>
      </c>
      <c r="B62" s="6">
        <v>13385522</v>
      </c>
      <c r="C62" s="6">
        <v>19245</v>
      </c>
      <c r="D62" s="6">
        <f t="shared" si="0"/>
        <v>13404767</v>
      </c>
      <c r="E62" s="6">
        <v>-4704687</v>
      </c>
      <c r="F62" s="6">
        <v>-5088522</v>
      </c>
      <c r="G62" s="6">
        <v>-1154280</v>
      </c>
      <c r="H62" s="6">
        <f t="shared" si="1"/>
        <v>-10947489</v>
      </c>
      <c r="I62" s="6">
        <f t="shared" si="2"/>
        <v>2457278</v>
      </c>
      <c r="J62" s="6">
        <v>0</v>
      </c>
      <c r="K62" s="6">
        <v>-181594</v>
      </c>
      <c r="L62" s="6">
        <v>0</v>
      </c>
      <c r="M62" s="6">
        <v>-86363</v>
      </c>
      <c r="N62" s="6">
        <f t="shared" si="3"/>
        <v>-267957</v>
      </c>
      <c r="O62" s="6">
        <v>196191</v>
      </c>
      <c r="P62" s="6">
        <v>-34258</v>
      </c>
      <c r="Q62" s="6">
        <f t="shared" si="4"/>
        <v>161933</v>
      </c>
      <c r="R62" s="6">
        <v>2351254</v>
      </c>
      <c r="S62" s="1">
        <v>2351254</v>
      </c>
      <c r="T62" s="9">
        <f t="shared" si="5"/>
        <v>0</v>
      </c>
    </row>
    <row r="63" spans="1:20" x14ac:dyDescent="0.25">
      <c r="A63" s="5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v>0</v>
      </c>
      <c r="H63" s="6">
        <f t="shared" si="1"/>
        <v>0</v>
      </c>
      <c r="I63" s="6">
        <f t="shared" si="2"/>
        <v>0</v>
      </c>
      <c r="J63" s="6">
        <v>0</v>
      </c>
      <c r="K63" s="6">
        <v>0</v>
      </c>
      <c r="L63" s="6">
        <v>0</v>
      </c>
      <c r="M63" s="6">
        <v>0</v>
      </c>
      <c r="N63" s="6">
        <f t="shared" si="3"/>
        <v>0</v>
      </c>
      <c r="O63" s="6">
        <v>0</v>
      </c>
      <c r="P63" s="6">
        <v>0</v>
      </c>
      <c r="Q63" s="6">
        <f t="shared" si="4"/>
        <v>0</v>
      </c>
      <c r="R63" s="6">
        <v>0</v>
      </c>
      <c r="S63" s="1">
        <v>15479</v>
      </c>
      <c r="T63" s="9">
        <f t="shared" si="5"/>
        <v>-15479</v>
      </c>
    </row>
    <row r="64" spans="1:20" x14ac:dyDescent="0.25">
      <c r="A64" s="5">
        <v>111</v>
      </c>
      <c r="B64" s="6">
        <v>229725140</v>
      </c>
      <c r="C64" s="6">
        <v>4149738</v>
      </c>
      <c r="D64" s="6">
        <f t="shared" si="0"/>
        <v>233874878</v>
      </c>
      <c r="E64" s="6">
        <v>-163296514</v>
      </c>
      <c r="F64" s="6">
        <v>-66842218</v>
      </c>
      <c r="G64" s="6">
        <v>-251179</v>
      </c>
      <c r="H64" s="6">
        <f t="shared" si="1"/>
        <v>-230389911</v>
      </c>
      <c r="I64" s="6">
        <f t="shared" si="2"/>
        <v>3484967</v>
      </c>
      <c r="J64" s="6">
        <v>0</v>
      </c>
      <c r="K64" s="6">
        <v>660265</v>
      </c>
      <c r="L64" s="6">
        <v>1626803</v>
      </c>
      <c r="M64" s="6">
        <v>0</v>
      </c>
      <c r="N64" s="6">
        <f t="shared" si="3"/>
        <v>2287068</v>
      </c>
      <c r="O64" s="6">
        <v>5894531</v>
      </c>
      <c r="P64" s="6">
        <v>-6162143</v>
      </c>
      <c r="Q64" s="6">
        <f t="shared" si="4"/>
        <v>-267612</v>
      </c>
      <c r="R64" s="6">
        <v>5504423</v>
      </c>
      <c r="S64" s="1">
        <v>5504423</v>
      </c>
      <c r="T64" s="9">
        <f t="shared" si="5"/>
        <v>0</v>
      </c>
    </row>
    <row r="65" spans="1:20" x14ac:dyDescent="0.25">
      <c r="A65" s="5">
        <v>113</v>
      </c>
      <c r="B65" s="6">
        <v>6088719</v>
      </c>
      <c r="C65" s="6">
        <v>0</v>
      </c>
      <c r="D65" s="6">
        <f t="shared" si="0"/>
        <v>6088719</v>
      </c>
      <c r="E65" s="6">
        <v>-2777617</v>
      </c>
      <c r="F65" s="6">
        <v>-2644031</v>
      </c>
      <c r="G65" s="6">
        <v>0</v>
      </c>
      <c r="H65" s="6">
        <f t="shared" si="1"/>
        <v>-5421648</v>
      </c>
      <c r="I65" s="6">
        <f t="shared" si="2"/>
        <v>667071</v>
      </c>
      <c r="J65" s="6">
        <v>0</v>
      </c>
      <c r="K65" s="6">
        <v>-148320</v>
      </c>
      <c r="L65" s="6">
        <v>0</v>
      </c>
      <c r="M65" s="6">
        <v>0</v>
      </c>
      <c r="N65" s="6">
        <f t="shared" si="3"/>
        <v>-148320</v>
      </c>
      <c r="O65" s="6">
        <v>0</v>
      </c>
      <c r="P65" s="6">
        <v>-86969</v>
      </c>
      <c r="Q65" s="6">
        <f t="shared" si="4"/>
        <v>-86969</v>
      </c>
      <c r="R65" s="6">
        <v>431782</v>
      </c>
      <c r="S65" s="1">
        <v>431782</v>
      </c>
      <c r="T65" s="9">
        <f t="shared" si="5"/>
        <v>0</v>
      </c>
    </row>
    <row r="66" spans="1:20" x14ac:dyDescent="0.25">
      <c r="A66" s="5">
        <v>116</v>
      </c>
      <c r="B66" s="6">
        <v>44186684</v>
      </c>
      <c r="C66" s="6">
        <v>280204</v>
      </c>
      <c r="D66" s="6">
        <f t="shared" si="0"/>
        <v>44466888</v>
      </c>
      <c r="E66" s="6">
        <v>-23137922</v>
      </c>
      <c r="F66" s="6">
        <v>-10289391</v>
      </c>
      <c r="G66" s="6">
        <v>-87134</v>
      </c>
      <c r="H66" s="6">
        <f t="shared" si="1"/>
        <v>-33514447</v>
      </c>
      <c r="I66" s="6">
        <f t="shared" si="2"/>
        <v>10952441</v>
      </c>
      <c r="J66" s="6">
        <v>451</v>
      </c>
      <c r="K66" s="6">
        <v>11753</v>
      </c>
      <c r="L66" s="6">
        <v>-1014963</v>
      </c>
      <c r="M66" s="6">
        <v>0</v>
      </c>
      <c r="N66" s="6">
        <f t="shared" si="3"/>
        <v>-1002759</v>
      </c>
      <c r="O66" s="6">
        <v>885977</v>
      </c>
      <c r="P66" s="6">
        <v>-3026018</v>
      </c>
      <c r="Q66" s="6">
        <f t="shared" si="4"/>
        <v>-2140041</v>
      </c>
      <c r="R66" s="6">
        <v>7809641</v>
      </c>
      <c r="S66" s="1">
        <v>4918485</v>
      </c>
      <c r="T66" s="9">
        <f t="shared" si="5"/>
        <v>2891156</v>
      </c>
    </row>
    <row r="67" spans="1:20" x14ac:dyDescent="0.25">
      <c r="A67" s="5">
        <v>117</v>
      </c>
      <c r="B67" s="6">
        <v>29302695</v>
      </c>
      <c r="C67" s="6">
        <v>28455</v>
      </c>
      <c r="D67" s="6">
        <f t="shared" si="0"/>
        <v>29331150</v>
      </c>
      <c r="E67" s="6">
        <v>-10842386</v>
      </c>
      <c r="F67" s="6">
        <v>-10836285</v>
      </c>
      <c r="G67" s="6">
        <v>-24737</v>
      </c>
      <c r="H67" s="6">
        <f t="shared" si="1"/>
        <v>-21703408</v>
      </c>
      <c r="I67" s="6">
        <f t="shared" si="2"/>
        <v>7627742</v>
      </c>
      <c r="J67" s="6">
        <v>0</v>
      </c>
      <c r="K67" s="6">
        <v>-49575</v>
      </c>
      <c r="L67" s="6">
        <v>37940</v>
      </c>
      <c r="M67" s="6">
        <v>-1597545</v>
      </c>
      <c r="N67" s="6">
        <f t="shared" si="3"/>
        <v>-1609180</v>
      </c>
      <c r="O67" s="6">
        <v>1063478</v>
      </c>
      <c r="P67" s="6">
        <v>-190977</v>
      </c>
      <c r="Q67" s="6">
        <f t="shared" si="4"/>
        <v>872501</v>
      </c>
      <c r="R67" s="6">
        <v>6891063</v>
      </c>
      <c r="S67" s="1">
        <v>3377640</v>
      </c>
      <c r="T67" s="9">
        <f t="shared" si="5"/>
        <v>3513423</v>
      </c>
    </row>
    <row r="68" spans="1:20" x14ac:dyDescent="0.25">
      <c r="A68" s="5">
        <v>120</v>
      </c>
      <c r="B68" s="6">
        <v>2536621</v>
      </c>
      <c r="C68" s="6">
        <v>41503</v>
      </c>
      <c r="D68" s="6">
        <f t="shared" si="0"/>
        <v>2578124</v>
      </c>
      <c r="E68" s="6">
        <v>-1238822</v>
      </c>
      <c r="F68" s="6">
        <v>-1261893</v>
      </c>
      <c r="G68" s="6">
        <v>0</v>
      </c>
      <c r="H68" s="6">
        <f t="shared" si="1"/>
        <v>-2500715</v>
      </c>
      <c r="I68" s="6">
        <f t="shared" si="2"/>
        <v>77409</v>
      </c>
      <c r="J68" s="6">
        <v>0</v>
      </c>
      <c r="K68" s="6">
        <v>0</v>
      </c>
      <c r="L68" s="6">
        <v>0</v>
      </c>
      <c r="M68" s="6">
        <v>-8450</v>
      </c>
      <c r="N68" s="6">
        <f t="shared" si="3"/>
        <v>-8450</v>
      </c>
      <c r="O68" s="6">
        <v>13532</v>
      </c>
      <c r="P68" s="6">
        <v>40</v>
      </c>
      <c r="Q68" s="6">
        <f t="shared" si="4"/>
        <v>13572</v>
      </c>
      <c r="R68" s="6">
        <v>82532</v>
      </c>
      <c r="S68" s="1">
        <v>696627</v>
      </c>
      <c r="T68" s="9">
        <f t="shared" si="5"/>
        <v>-614095</v>
      </c>
    </row>
    <row r="69" spans="1:20" x14ac:dyDescent="0.25">
      <c r="A69" s="5">
        <v>123</v>
      </c>
      <c r="B69" s="6">
        <v>27725444</v>
      </c>
      <c r="C69" s="6">
        <v>300794</v>
      </c>
      <c r="D69" s="6">
        <f t="shared" ref="D69:D128" si="6">B69+C69</f>
        <v>28026238</v>
      </c>
      <c r="E69" s="6">
        <v>-14491727</v>
      </c>
      <c r="F69" s="6">
        <v>-10443110</v>
      </c>
      <c r="G69" s="6">
        <v>-260210</v>
      </c>
      <c r="H69" s="6">
        <f t="shared" ref="H69:H128" si="7">SUM(E69:G69)</f>
        <v>-25195047</v>
      </c>
      <c r="I69" s="6">
        <f t="shared" ref="I69:I128" si="8">SUM(D69,H69)</f>
        <v>2831191</v>
      </c>
      <c r="J69" s="6">
        <v>0</v>
      </c>
      <c r="K69" s="6">
        <v>-11642</v>
      </c>
      <c r="L69" s="6">
        <v>-1355760</v>
      </c>
      <c r="M69" s="6">
        <v>-1342</v>
      </c>
      <c r="N69" s="6">
        <f t="shared" ref="N69:N128" si="9">SUM(J69:M69)</f>
        <v>-1368744</v>
      </c>
      <c r="O69" s="6">
        <v>390930</v>
      </c>
      <c r="P69" s="6">
        <v>-933380</v>
      </c>
      <c r="Q69" s="6">
        <f t="shared" ref="Q69:Q128" si="10">SUM(O69:P69)</f>
        <v>-542450</v>
      </c>
      <c r="R69" s="6">
        <v>919997</v>
      </c>
      <c r="S69" s="1">
        <v>1369919</v>
      </c>
      <c r="T69" s="9">
        <f t="shared" ref="T69:T128" si="11">R69-S69</f>
        <v>-449922</v>
      </c>
    </row>
    <row r="70" spans="1:20" x14ac:dyDescent="0.25">
      <c r="A70" s="5">
        <v>129</v>
      </c>
      <c r="B70" s="6">
        <v>3734309</v>
      </c>
      <c r="C70" s="6">
        <v>0</v>
      </c>
      <c r="D70" s="6">
        <f t="shared" si="6"/>
        <v>3734309</v>
      </c>
      <c r="E70" s="6">
        <v>-2176134</v>
      </c>
      <c r="F70" s="6">
        <v>-1882315</v>
      </c>
      <c r="G70" s="6">
        <v>0</v>
      </c>
      <c r="H70" s="6">
        <f t="shared" si="7"/>
        <v>-4058449</v>
      </c>
      <c r="I70" s="6">
        <f t="shared" si="8"/>
        <v>-324140</v>
      </c>
      <c r="J70" s="6">
        <v>0</v>
      </c>
      <c r="K70" s="6">
        <v>0</v>
      </c>
      <c r="L70" s="6">
        <v>38179</v>
      </c>
      <c r="M70" s="6">
        <v>200376</v>
      </c>
      <c r="N70" s="6">
        <f t="shared" si="9"/>
        <v>238555</v>
      </c>
      <c r="O70" s="6">
        <v>192620</v>
      </c>
      <c r="P70" s="6">
        <v>-64893</v>
      </c>
      <c r="Q70" s="6">
        <f t="shared" si="10"/>
        <v>127727</v>
      </c>
      <c r="R70" s="6">
        <v>42142</v>
      </c>
      <c r="S70" s="1">
        <v>210334</v>
      </c>
      <c r="T70" s="9">
        <f t="shared" si="11"/>
        <v>-168192</v>
      </c>
    </row>
    <row r="71" spans="1:20" x14ac:dyDescent="0.25">
      <c r="A71" s="5">
        <v>132</v>
      </c>
      <c r="B71" s="6">
        <v>3548830</v>
      </c>
      <c r="C71" s="6">
        <v>49514</v>
      </c>
      <c r="D71" s="6">
        <f t="shared" si="6"/>
        <v>3598344</v>
      </c>
      <c r="E71" s="6">
        <v>-2875175</v>
      </c>
      <c r="F71" s="6">
        <v>-1048438</v>
      </c>
      <c r="G71" s="6">
        <v>-57014</v>
      </c>
      <c r="H71" s="6">
        <f t="shared" si="7"/>
        <v>-3980627</v>
      </c>
      <c r="I71" s="6">
        <f t="shared" si="8"/>
        <v>-382283</v>
      </c>
      <c r="J71" s="6">
        <v>0</v>
      </c>
      <c r="K71" s="6">
        <v>0</v>
      </c>
      <c r="L71" s="6">
        <v>-170</v>
      </c>
      <c r="M71" s="6">
        <v>217610</v>
      </c>
      <c r="N71" s="6">
        <f t="shared" si="9"/>
        <v>217440</v>
      </c>
      <c r="O71" s="6">
        <v>6462</v>
      </c>
      <c r="P71" s="6">
        <v>-43858</v>
      </c>
      <c r="Q71" s="6">
        <f t="shared" si="10"/>
        <v>-37396</v>
      </c>
      <c r="R71" s="6">
        <v>-202239</v>
      </c>
      <c r="S71" s="1">
        <v>568382</v>
      </c>
      <c r="T71" s="9">
        <f t="shared" si="11"/>
        <v>-770621</v>
      </c>
    </row>
    <row r="72" spans="1:20" x14ac:dyDescent="0.25">
      <c r="A72" s="5">
        <v>137</v>
      </c>
      <c r="B72" s="6">
        <v>1383839</v>
      </c>
      <c r="C72" s="6">
        <v>811</v>
      </c>
      <c r="D72" s="6">
        <f t="shared" si="6"/>
        <v>1384650</v>
      </c>
      <c r="E72" s="6">
        <v>-627344</v>
      </c>
      <c r="F72" s="6">
        <v>-677829</v>
      </c>
      <c r="G72" s="6">
        <v>0</v>
      </c>
      <c r="H72" s="6">
        <f t="shared" si="7"/>
        <v>-1305173</v>
      </c>
      <c r="I72" s="6">
        <f t="shared" si="8"/>
        <v>79477</v>
      </c>
      <c r="J72" s="6">
        <v>0</v>
      </c>
      <c r="K72" s="6">
        <v>0</v>
      </c>
      <c r="L72" s="6">
        <v>-19621</v>
      </c>
      <c r="M72" s="6">
        <v>0</v>
      </c>
      <c r="N72" s="6">
        <f t="shared" si="9"/>
        <v>-19621</v>
      </c>
      <c r="O72" s="6">
        <v>4004</v>
      </c>
      <c r="P72" s="6">
        <v>-29139</v>
      </c>
      <c r="Q72" s="6">
        <f t="shared" si="10"/>
        <v>-25135</v>
      </c>
      <c r="R72" s="6">
        <v>34721</v>
      </c>
      <c r="S72" s="1">
        <v>34721</v>
      </c>
      <c r="T72" s="9">
        <f t="shared" si="11"/>
        <v>0</v>
      </c>
    </row>
    <row r="73" spans="1:20" x14ac:dyDescent="0.25">
      <c r="A73" s="5">
        <v>139</v>
      </c>
      <c r="B73" s="6">
        <v>10937828</v>
      </c>
      <c r="C73" s="6">
        <v>72030</v>
      </c>
      <c r="D73" s="6">
        <f t="shared" si="6"/>
        <v>11009858</v>
      </c>
      <c r="E73" s="6">
        <v>-4688162</v>
      </c>
      <c r="F73" s="6">
        <v>-6375018</v>
      </c>
      <c r="G73" s="6">
        <v>-18568</v>
      </c>
      <c r="H73" s="6">
        <f t="shared" si="7"/>
        <v>-11081748</v>
      </c>
      <c r="I73" s="6">
        <f t="shared" si="8"/>
        <v>-71890</v>
      </c>
      <c r="J73" s="6">
        <v>0</v>
      </c>
      <c r="K73" s="6">
        <v>-175509</v>
      </c>
      <c r="L73" s="6">
        <v>-716795</v>
      </c>
      <c r="M73" s="6">
        <v>0</v>
      </c>
      <c r="N73" s="6">
        <f t="shared" si="9"/>
        <v>-892304</v>
      </c>
      <c r="O73" s="6">
        <v>170354</v>
      </c>
      <c r="P73" s="6">
        <v>-136028</v>
      </c>
      <c r="Q73" s="6">
        <f t="shared" si="10"/>
        <v>34326</v>
      </c>
      <c r="R73" s="6">
        <v>-929868</v>
      </c>
      <c r="S73" s="1">
        <v>-929868</v>
      </c>
      <c r="T73" s="9">
        <f t="shared" si="11"/>
        <v>0</v>
      </c>
    </row>
    <row r="74" spans="1:20" x14ac:dyDescent="0.25">
      <c r="A74" s="5">
        <v>143</v>
      </c>
      <c r="B74" s="6">
        <v>163733076</v>
      </c>
      <c r="C74" s="6">
        <v>1868472</v>
      </c>
      <c r="D74" s="6">
        <f t="shared" si="6"/>
        <v>165601548</v>
      </c>
      <c r="E74" s="6">
        <v>-77844653</v>
      </c>
      <c r="F74" s="6">
        <v>-57960628</v>
      </c>
      <c r="G74" s="6">
        <v>-483307</v>
      </c>
      <c r="H74" s="6">
        <f t="shared" si="7"/>
        <v>-136288588</v>
      </c>
      <c r="I74" s="6">
        <f t="shared" si="8"/>
        <v>29312960</v>
      </c>
      <c r="J74" s="6">
        <v>0</v>
      </c>
      <c r="K74" s="6">
        <v>91424</v>
      </c>
      <c r="L74" s="6">
        <v>1403204</v>
      </c>
      <c r="M74" s="6">
        <v>-3856654</v>
      </c>
      <c r="N74" s="6">
        <f t="shared" si="9"/>
        <v>-2362026</v>
      </c>
      <c r="O74" s="6">
        <v>5451702</v>
      </c>
      <c r="P74" s="6">
        <v>-5692893</v>
      </c>
      <c r="Q74" s="6">
        <f t="shared" si="10"/>
        <v>-241191</v>
      </c>
      <c r="R74" s="6">
        <v>26709743</v>
      </c>
      <c r="S74" s="1">
        <v>26709743</v>
      </c>
      <c r="T74" s="9">
        <f t="shared" si="11"/>
        <v>0</v>
      </c>
    </row>
    <row r="75" spans="1:20" x14ac:dyDescent="0.25">
      <c r="A75" s="5">
        <v>144</v>
      </c>
      <c r="B75" s="6">
        <v>11284416</v>
      </c>
      <c r="C75" s="6">
        <v>9580</v>
      </c>
      <c r="D75" s="6">
        <f t="shared" si="6"/>
        <v>11293996</v>
      </c>
      <c r="E75" s="6">
        <v>-4547736</v>
      </c>
      <c r="F75" s="6">
        <v>-5055460</v>
      </c>
      <c r="G75" s="6">
        <v>0</v>
      </c>
      <c r="H75" s="6">
        <f t="shared" si="7"/>
        <v>-9603196</v>
      </c>
      <c r="I75" s="6">
        <f t="shared" si="8"/>
        <v>1690800</v>
      </c>
      <c r="J75" s="6">
        <v>0</v>
      </c>
      <c r="K75" s="6">
        <v>-561209</v>
      </c>
      <c r="L75" s="6">
        <v>0</v>
      </c>
      <c r="M75" s="6">
        <v>0</v>
      </c>
      <c r="N75" s="6">
        <f t="shared" si="9"/>
        <v>-561209</v>
      </c>
      <c r="O75" s="6">
        <v>64384</v>
      </c>
      <c r="P75" s="6">
        <v>-367490</v>
      </c>
      <c r="Q75" s="6">
        <f t="shared" si="10"/>
        <v>-303106</v>
      </c>
      <c r="R75" s="6">
        <v>826485</v>
      </c>
      <c r="S75" s="1">
        <v>826485</v>
      </c>
      <c r="T75" s="9">
        <f t="shared" si="11"/>
        <v>0</v>
      </c>
    </row>
    <row r="76" spans="1:20" x14ac:dyDescent="0.25">
      <c r="A76" s="5">
        <v>152</v>
      </c>
      <c r="B76" s="6">
        <v>32755776</v>
      </c>
      <c r="C76" s="6">
        <v>52679</v>
      </c>
      <c r="D76" s="6">
        <f t="shared" si="6"/>
        <v>32808455</v>
      </c>
      <c r="E76" s="6">
        <v>-15918996</v>
      </c>
      <c r="F76" s="6">
        <v>-12830028</v>
      </c>
      <c r="G76" s="6">
        <v>-24035</v>
      </c>
      <c r="H76" s="6">
        <f t="shared" si="7"/>
        <v>-28773059</v>
      </c>
      <c r="I76" s="6">
        <f t="shared" si="8"/>
        <v>4035396</v>
      </c>
      <c r="J76" s="6">
        <v>0</v>
      </c>
      <c r="K76" s="6">
        <v>0</v>
      </c>
      <c r="L76" s="6">
        <v>16676</v>
      </c>
      <c r="M76" s="6">
        <v>-901554</v>
      </c>
      <c r="N76" s="6">
        <f t="shared" si="9"/>
        <v>-884878</v>
      </c>
      <c r="O76" s="6">
        <v>302269</v>
      </c>
      <c r="P76" s="6">
        <v>-90131</v>
      </c>
      <c r="Q76" s="6">
        <f t="shared" si="10"/>
        <v>212138</v>
      </c>
      <c r="R76" s="6">
        <v>3362656</v>
      </c>
      <c r="S76" s="1">
        <v>3362656</v>
      </c>
      <c r="T76" s="9">
        <f t="shared" si="11"/>
        <v>0</v>
      </c>
    </row>
    <row r="77" spans="1:20" x14ac:dyDescent="0.25">
      <c r="A77" s="5">
        <v>155</v>
      </c>
      <c r="B77" s="6">
        <v>5413397</v>
      </c>
      <c r="C77" s="6">
        <v>0</v>
      </c>
      <c r="D77" s="6">
        <f t="shared" si="6"/>
        <v>5413397</v>
      </c>
      <c r="E77" s="6">
        <v>-4132692</v>
      </c>
      <c r="F77" s="6">
        <v>-1219335</v>
      </c>
      <c r="G77" s="6">
        <v>0</v>
      </c>
      <c r="H77" s="6">
        <f t="shared" si="7"/>
        <v>-5352027</v>
      </c>
      <c r="I77" s="6">
        <f t="shared" si="8"/>
        <v>61370</v>
      </c>
      <c r="J77" s="6">
        <v>0</v>
      </c>
      <c r="K77" s="6">
        <v>0</v>
      </c>
      <c r="L77" s="6">
        <v>129242</v>
      </c>
      <c r="M77" s="6">
        <v>225006</v>
      </c>
      <c r="N77" s="6">
        <f t="shared" si="9"/>
        <v>354248</v>
      </c>
      <c r="O77" s="6">
        <v>45826</v>
      </c>
      <c r="P77" s="6">
        <v>-194862</v>
      </c>
      <c r="Q77" s="6">
        <f t="shared" si="10"/>
        <v>-149036</v>
      </c>
      <c r="R77" s="6">
        <v>266582</v>
      </c>
      <c r="S77" s="1">
        <v>266583</v>
      </c>
      <c r="T77" s="9">
        <f t="shared" si="11"/>
        <v>-1</v>
      </c>
    </row>
    <row r="78" spans="1:20" x14ac:dyDescent="0.25">
      <c r="A78" s="5">
        <v>162</v>
      </c>
      <c r="B78" s="6">
        <v>1943157</v>
      </c>
      <c r="C78" s="6">
        <v>0</v>
      </c>
      <c r="D78" s="6">
        <f t="shared" si="6"/>
        <v>1943157</v>
      </c>
      <c r="E78" s="6">
        <v>-464272</v>
      </c>
      <c r="F78" s="6">
        <v>-1368493</v>
      </c>
      <c r="G78" s="6">
        <v>0</v>
      </c>
      <c r="H78" s="6">
        <f t="shared" si="7"/>
        <v>-1832765</v>
      </c>
      <c r="I78" s="6">
        <f t="shared" si="8"/>
        <v>110392</v>
      </c>
      <c r="J78" s="6">
        <v>0</v>
      </c>
      <c r="K78" s="6">
        <v>-2370</v>
      </c>
      <c r="L78" s="6">
        <v>3170</v>
      </c>
      <c r="M78" s="6">
        <v>32353</v>
      </c>
      <c r="N78" s="6">
        <f t="shared" si="9"/>
        <v>33153</v>
      </c>
      <c r="O78" s="6">
        <v>31288</v>
      </c>
      <c r="P78" s="6">
        <v>-9728</v>
      </c>
      <c r="Q78" s="6">
        <f t="shared" si="10"/>
        <v>21560</v>
      </c>
      <c r="R78" s="6">
        <v>165105</v>
      </c>
      <c r="S78" s="1">
        <v>165105</v>
      </c>
      <c r="T78" s="9">
        <f t="shared" si="11"/>
        <v>0</v>
      </c>
    </row>
    <row r="79" spans="1:20" x14ac:dyDescent="0.25">
      <c r="A79" s="5">
        <v>171</v>
      </c>
      <c r="B79" s="6">
        <v>1633145</v>
      </c>
      <c r="C79" s="6">
        <v>0</v>
      </c>
      <c r="D79" s="6">
        <f t="shared" si="6"/>
        <v>1633145</v>
      </c>
      <c r="E79" s="6">
        <v>-1227095</v>
      </c>
      <c r="F79" s="6">
        <v>-323893</v>
      </c>
      <c r="G79" s="6">
        <v>0</v>
      </c>
      <c r="H79" s="6">
        <f t="shared" si="7"/>
        <v>-1550988</v>
      </c>
      <c r="I79" s="6">
        <f t="shared" si="8"/>
        <v>82157</v>
      </c>
      <c r="J79" s="6">
        <v>0</v>
      </c>
      <c r="K79" s="6">
        <v>0</v>
      </c>
      <c r="L79" s="6">
        <v>239</v>
      </c>
      <c r="M79" s="6">
        <v>6860</v>
      </c>
      <c r="N79" s="6">
        <f t="shared" si="9"/>
        <v>7099</v>
      </c>
      <c r="O79" s="6">
        <v>25851</v>
      </c>
      <c r="P79" s="6">
        <v>0</v>
      </c>
      <c r="Q79" s="6">
        <f t="shared" si="10"/>
        <v>25851</v>
      </c>
      <c r="R79" s="6">
        <v>115107</v>
      </c>
      <c r="S79" s="1">
        <v>115107</v>
      </c>
      <c r="T79" s="9">
        <f t="shared" si="11"/>
        <v>0</v>
      </c>
    </row>
    <row r="80" spans="1:20" x14ac:dyDescent="0.25">
      <c r="A80" s="5">
        <v>176</v>
      </c>
      <c r="B80" s="6">
        <v>3900025</v>
      </c>
      <c r="C80" s="6">
        <v>444</v>
      </c>
      <c r="D80" s="6">
        <f t="shared" si="6"/>
        <v>3900469</v>
      </c>
      <c r="E80" s="6">
        <v>-1531545</v>
      </c>
      <c r="F80" s="6">
        <v>-1990631</v>
      </c>
      <c r="G80" s="6">
        <v>0</v>
      </c>
      <c r="H80" s="6">
        <f t="shared" si="7"/>
        <v>-3522176</v>
      </c>
      <c r="I80" s="6">
        <f t="shared" si="8"/>
        <v>378293</v>
      </c>
      <c r="J80" s="6">
        <v>0</v>
      </c>
      <c r="K80" s="6">
        <v>381427</v>
      </c>
      <c r="L80" s="6">
        <v>0</v>
      </c>
      <c r="M80" s="6">
        <v>-68709</v>
      </c>
      <c r="N80" s="6">
        <f t="shared" si="9"/>
        <v>312718</v>
      </c>
      <c r="O80" s="6">
        <v>0</v>
      </c>
      <c r="P80" s="6">
        <v>-288911</v>
      </c>
      <c r="Q80" s="6">
        <f t="shared" si="10"/>
        <v>-288911</v>
      </c>
      <c r="R80" s="6">
        <v>402100</v>
      </c>
      <c r="S80" s="1">
        <v>402100</v>
      </c>
      <c r="T80" s="9">
        <f t="shared" si="11"/>
        <v>0</v>
      </c>
    </row>
    <row r="81" spans="1:20" x14ac:dyDescent="0.25">
      <c r="A81" s="5">
        <v>193</v>
      </c>
      <c r="B81" s="6">
        <v>1771188</v>
      </c>
      <c r="C81" s="6">
        <v>52319</v>
      </c>
      <c r="D81" s="6">
        <f t="shared" si="6"/>
        <v>1823507</v>
      </c>
      <c r="E81" s="6">
        <v>-1525273</v>
      </c>
      <c r="F81" s="6">
        <v>-373712</v>
      </c>
      <c r="G81" s="6">
        <v>0</v>
      </c>
      <c r="H81" s="6">
        <f t="shared" si="7"/>
        <v>-1898985</v>
      </c>
      <c r="I81" s="6">
        <f t="shared" si="8"/>
        <v>-75478</v>
      </c>
      <c r="J81" s="6">
        <v>0</v>
      </c>
      <c r="K81" s="6">
        <v>0</v>
      </c>
      <c r="L81" s="6">
        <v>0</v>
      </c>
      <c r="M81" s="6">
        <v>-4681</v>
      </c>
      <c r="N81" s="6">
        <f t="shared" si="9"/>
        <v>-4681</v>
      </c>
      <c r="O81" s="6">
        <v>86957</v>
      </c>
      <c r="P81" s="6">
        <v>0</v>
      </c>
      <c r="Q81" s="6">
        <f t="shared" si="10"/>
        <v>86957</v>
      </c>
      <c r="R81" s="6">
        <v>6798</v>
      </c>
      <c r="S81" s="1">
        <v>6798</v>
      </c>
      <c r="T81" s="9">
        <f t="shared" si="11"/>
        <v>0</v>
      </c>
    </row>
    <row r="82" spans="1:20" x14ac:dyDescent="0.25">
      <c r="A82" s="5">
        <v>214</v>
      </c>
      <c r="B82" s="6">
        <v>1321023</v>
      </c>
      <c r="C82" s="6">
        <v>0</v>
      </c>
      <c r="D82" s="6">
        <f t="shared" si="6"/>
        <v>1321023</v>
      </c>
      <c r="E82" s="6">
        <v>-1236011</v>
      </c>
      <c r="F82" s="6">
        <v>-227500</v>
      </c>
      <c r="G82" s="6">
        <v>-1365</v>
      </c>
      <c r="H82" s="6">
        <f t="shared" si="7"/>
        <v>-1464876</v>
      </c>
      <c r="I82" s="6">
        <f t="shared" si="8"/>
        <v>-143853</v>
      </c>
      <c r="J82" s="6">
        <v>0</v>
      </c>
      <c r="K82" s="6">
        <v>0</v>
      </c>
      <c r="L82" s="6">
        <v>0</v>
      </c>
      <c r="M82" s="6">
        <v>0</v>
      </c>
      <c r="N82" s="6">
        <f t="shared" si="9"/>
        <v>0</v>
      </c>
      <c r="O82" s="6">
        <v>0</v>
      </c>
      <c r="P82" s="6">
        <v>0</v>
      </c>
      <c r="Q82" s="6">
        <f t="shared" si="10"/>
        <v>0</v>
      </c>
      <c r="R82" s="6">
        <v>-143853</v>
      </c>
      <c r="S82" s="1">
        <v>-143852</v>
      </c>
      <c r="T82" s="9">
        <f t="shared" si="11"/>
        <v>-1</v>
      </c>
    </row>
    <row r="83" spans="1:20" x14ac:dyDescent="0.25">
      <c r="A83" s="5">
        <v>218</v>
      </c>
      <c r="B83" s="6">
        <v>12504644</v>
      </c>
      <c r="C83" s="6">
        <v>12432</v>
      </c>
      <c r="D83" s="6">
        <f t="shared" si="6"/>
        <v>12517076</v>
      </c>
      <c r="E83" s="6">
        <v>-5329650</v>
      </c>
      <c r="F83" s="6">
        <v>-6011414</v>
      </c>
      <c r="G83" s="6">
        <v>0</v>
      </c>
      <c r="H83" s="6">
        <f t="shared" si="7"/>
        <v>-11341064</v>
      </c>
      <c r="I83" s="6">
        <f t="shared" si="8"/>
        <v>1176012</v>
      </c>
      <c r="J83" s="6">
        <v>0</v>
      </c>
      <c r="K83" s="6">
        <v>0</v>
      </c>
      <c r="L83" s="6">
        <v>-924233</v>
      </c>
      <c r="M83" s="6">
        <v>-54795</v>
      </c>
      <c r="N83" s="6">
        <f t="shared" si="9"/>
        <v>-979028</v>
      </c>
      <c r="O83" s="6">
        <v>329575</v>
      </c>
      <c r="P83" s="6">
        <v>-287505</v>
      </c>
      <c r="Q83" s="6">
        <f t="shared" si="10"/>
        <v>42070</v>
      </c>
      <c r="R83" s="6">
        <v>239054</v>
      </c>
      <c r="S83" s="1">
        <v>239053</v>
      </c>
      <c r="T83" s="9">
        <f t="shared" si="11"/>
        <v>1</v>
      </c>
    </row>
    <row r="84" spans="1:20" x14ac:dyDescent="0.25">
      <c r="A84" s="5">
        <v>236</v>
      </c>
      <c r="B84" s="6">
        <v>115197</v>
      </c>
      <c r="C84" s="6">
        <v>242</v>
      </c>
      <c r="D84" s="6">
        <f t="shared" si="6"/>
        <v>115439</v>
      </c>
      <c r="E84" s="6">
        <v>0</v>
      </c>
      <c r="F84" s="6">
        <v>-43632</v>
      </c>
      <c r="G84" s="6">
        <v>0</v>
      </c>
      <c r="H84" s="6">
        <f t="shared" si="7"/>
        <v>-43632</v>
      </c>
      <c r="I84" s="6">
        <f t="shared" si="8"/>
        <v>71807</v>
      </c>
      <c r="J84" s="6">
        <v>0</v>
      </c>
      <c r="K84" s="6">
        <v>0</v>
      </c>
      <c r="L84" s="6">
        <v>0</v>
      </c>
      <c r="M84" s="6">
        <v>-7189</v>
      </c>
      <c r="N84" s="6">
        <f t="shared" si="9"/>
        <v>-7189</v>
      </c>
      <c r="O84" s="6">
        <v>0</v>
      </c>
      <c r="P84" s="6">
        <v>0</v>
      </c>
      <c r="Q84" s="6">
        <f t="shared" si="10"/>
        <v>0</v>
      </c>
      <c r="R84" s="6">
        <v>64618</v>
      </c>
      <c r="S84" s="1">
        <v>64846</v>
      </c>
      <c r="T84" s="9">
        <f t="shared" si="11"/>
        <v>-228</v>
      </c>
    </row>
    <row r="85" spans="1:20" x14ac:dyDescent="0.25">
      <c r="A85" s="5">
        <v>241</v>
      </c>
      <c r="B85" s="6">
        <v>276172</v>
      </c>
      <c r="C85" s="6">
        <v>550100</v>
      </c>
      <c r="D85" s="6">
        <f t="shared" si="6"/>
        <v>826272</v>
      </c>
      <c r="E85" s="6">
        <v>-223742</v>
      </c>
      <c r="F85" s="6">
        <v>-138894</v>
      </c>
      <c r="G85" s="6">
        <v>0</v>
      </c>
      <c r="H85" s="6">
        <f t="shared" si="7"/>
        <v>-362636</v>
      </c>
      <c r="I85" s="6">
        <f t="shared" si="8"/>
        <v>463636</v>
      </c>
      <c r="J85" s="6">
        <v>0</v>
      </c>
      <c r="K85" s="6">
        <v>0</v>
      </c>
      <c r="L85" s="6">
        <v>0</v>
      </c>
      <c r="M85" s="6">
        <v>-91523</v>
      </c>
      <c r="N85" s="6">
        <f t="shared" si="9"/>
        <v>-91523</v>
      </c>
      <c r="O85" s="6">
        <v>0</v>
      </c>
      <c r="P85" s="6">
        <v>-4</v>
      </c>
      <c r="Q85" s="6">
        <f t="shared" si="10"/>
        <v>-4</v>
      </c>
      <c r="R85" s="6">
        <v>372109</v>
      </c>
      <c r="S85" s="1">
        <v>372109</v>
      </c>
      <c r="T85" s="9">
        <f t="shared" si="11"/>
        <v>0</v>
      </c>
    </row>
    <row r="86" spans="1:20" x14ac:dyDescent="0.25">
      <c r="A86" s="5">
        <v>257</v>
      </c>
      <c r="B86" s="6">
        <v>1575198</v>
      </c>
      <c r="C86" s="6">
        <v>6462</v>
      </c>
      <c r="D86" s="6">
        <f t="shared" si="6"/>
        <v>1581660</v>
      </c>
      <c r="E86" s="6">
        <v>-753783</v>
      </c>
      <c r="F86" s="6">
        <v>-636107</v>
      </c>
      <c r="G86" s="6">
        <v>-6600</v>
      </c>
      <c r="H86" s="6">
        <f t="shared" si="7"/>
        <v>-1396490</v>
      </c>
      <c r="I86" s="6">
        <f t="shared" si="8"/>
        <v>185170</v>
      </c>
      <c r="J86" s="6">
        <v>0</v>
      </c>
      <c r="K86" s="6">
        <v>0</v>
      </c>
      <c r="L86" s="6">
        <v>151</v>
      </c>
      <c r="M86" s="6">
        <v>-21752</v>
      </c>
      <c r="N86" s="6">
        <f t="shared" si="9"/>
        <v>-21601</v>
      </c>
      <c r="O86" s="6">
        <v>36668</v>
      </c>
      <c r="P86" s="6">
        <v>-9090</v>
      </c>
      <c r="Q86" s="6">
        <f t="shared" si="10"/>
        <v>27578</v>
      </c>
      <c r="R86" s="6">
        <v>191147</v>
      </c>
      <c r="S86" s="1">
        <v>191147</v>
      </c>
      <c r="T86" s="9">
        <f t="shared" si="11"/>
        <v>0</v>
      </c>
    </row>
    <row r="87" spans="1:20" x14ac:dyDescent="0.25">
      <c r="A87" s="5">
        <v>260</v>
      </c>
      <c r="B87" s="6">
        <v>58633155</v>
      </c>
      <c r="C87" s="6">
        <v>144582</v>
      </c>
      <c r="D87" s="6">
        <f t="shared" si="6"/>
        <v>58777737</v>
      </c>
      <c r="E87" s="6">
        <v>-37106364</v>
      </c>
      <c r="F87" s="6">
        <v>-13086734</v>
      </c>
      <c r="G87" s="6">
        <v>-375795</v>
      </c>
      <c r="H87" s="6">
        <f t="shared" si="7"/>
        <v>-50568893</v>
      </c>
      <c r="I87" s="6">
        <f t="shared" si="8"/>
        <v>8208844</v>
      </c>
      <c r="J87" s="6">
        <v>451</v>
      </c>
      <c r="K87" s="6">
        <v>8499</v>
      </c>
      <c r="L87" s="6">
        <v>-881821</v>
      </c>
      <c r="M87" s="6">
        <v>0</v>
      </c>
      <c r="N87" s="6">
        <f t="shared" si="9"/>
        <v>-872871</v>
      </c>
      <c r="O87" s="6">
        <v>611338</v>
      </c>
      <c r="P87" s="6">
        <v>-3437199</v>
      </c>
      <c r="Q87" s="6">
        <f t="shared" si="10"/>
        <v>-2825861</v>
      </c>
      <c r="R87" s="6">
        <v>4510112</v>
      </c>
      <c r="S87" s="1">
        <v>4510112</v>
      </c>
      <c r="T87" s="9">
        <f t="shared" si="11"/>
        <v>0</v>
      </c>
    </row>
    <row r="88" spans="1:20" x14ac:dyDescent="0.25">
      <c r="A88" s="5">
        <v>312</v>
      </c>
      <c r="B88" s="6">
        <v>2208143</v>
      </c>
      <c r="C88" s="6">
        <v>44901</v>
      </c>
      <c r="D88" s="6">
        <f t="shared" si="6"/>
        <v>2253044</v>
      </c>
      <c r="E88" s="6">
        <v>-1661404</v>
      </c>
      <c r="F88" s="6">
        <v>-309831</v>
      </c>
      <c r="G88" s="6">
        <v>-13</v>
      </c>
      <c r="H88" s="6">
        <f t="shared" si="7"/>
        <v>-1971248</v>
      </c>
      <c r="I88" s="6">
        <f t="shared" si="8"/>
        <v>281796</v>
      </c>
      <c r="J88" s="6">
        <v>0</v>
      </c>
      <c r="K88" s="6">
        <v>0</v>
      </c>
      <c r="L88" s="6">
        <v>2256</v>
      </c>
      <c r="M88" s="6">
        <v>-40289</v>
      </c>
      <c r="N88" s="6">
        <f t="shared" si="9"/>
        <v>-38033</v>
      </c>
      <c r="O88" s="6">
        <v>0</v>
      </c>
      <c r="P88" s="6">
        <v>-5446</v>
      </c>
      <c r="Q88" s="6">
        <f t="shared" si="10"/>
        <v>-5446</v>
      </c>
      <c r="R88" s="6">
        <v>238317</v>
      </c>
      <c r="S88" s="1">
        <v>238317</v>
      </c>
      <c r="T88" s="9">
        <f t="shared" si="11"/>
        <v>0</v>
      </c>
    </row>
    <row r="89" spans="1:20" x14ac:dyDescent="0.25">
      <c r="A89" s="5">
        <v>319</v>
      </c>
      <c r="B89" s="6">
        <v>67622</v>
      </c>
      <c r="C89" s="6">
        <v>504</v>
      </c>
      <c r="D89" s="6">
        <f t="shared" si="6"/>
        <v>68126</v>
      </c>
      <c r="E89" s="6">
        <v>0</v>
      </c>
      <c r="F89" s="6">
        <v>-134440</v>
      </c>
      <c r="G89" s="6">
        <v>0</v>
      </c>
      <c r="H89" s="6">
        <f t="shared" si="7"/>
        <v>-134440</v>
      </c>
      <c r="I89" s="6">
        <f t="shared" si="8"/>
        <v>-66314</v>
      </c>
      <c r="J89" s="6">
        <v>0</v>
      </c>
      <c r="K89" s="6">
        <v>0</v>
      </c>
      <c r="L89" s="6">
        <v>0</v>
      </c>
      <c r="M89" s="6">
        <v>0</v>
      </c>
      <c r="N89" s="6">
        <f t="shared" si="9"/>
        <v>0</v>
      </c>
      <c r="O89" s="6">
        <v>0</v>
      </c>
      <c r="P89" s="6">
        <v>0</v>
      </c>
      <c r="Q89" s="6">
        <f t="shared" si="10"/>
        <v>0</v>
      </c>
      <c r="R89" s="6">
        <v>-66314</v>
      </c>
      <c r="S89" s="1">
        <v>-66314</v>
      </c>
      <c r="T89" s="9">
        <f t="shared" si="11"/>
        <v>0</v>
      </c>
    </row>
    <row r="90" spans="1:20" x14ac:dyDescent="0.25">
      <c r="A90" s="5">
        <v>328</v>
      </c>
      <c r="B90" s="6">
        <v>210325</v>
      </c>
      <c r="C90" s="6">
        <v>0</v>
      </c>
      <c r="D90" s="6">
        <f t="shared" si="6"/>
        <v>210325</v>
      </c>
      <c r="E90" s="6">
        <v>-174261</v>
      </c>
      <c r="F90" s="6">
        <v>-36457</v>
      </c>
      <c r="G90" s="6">
        <v>2423</v>
      </c>
      <c r="H90" s="6">
        <f t="shared" si="7"/>
        <v>-208295</v>
      </c>
      <c r="I90" s="6">
        <f t="shared" si="8"/>
        <v>2030</v>
      </c>
      <c r="J90" s="6">
        <v>0</v>
      </c>
      <c r="K90" s="6">
        <v>0</v>
      </c>
      <c r="L90" s="6">
        <v>0</v>
      </c>
      <c r="M90" s="6">
        <v>-2112</v>
      </c>
      <c r="N90" s="6">
        <f t="shared" si="9"/>
        <v>-2112</v>
      </c>
      <c r="O90" s="6">
        <v>0</v>
      </c>
      <c r="P90" s="6">
        <v>-558</v>
      </c>
      <c r="Q90" s="6">
        <f t="shared" si="10"/>
        <v>-558</v>
      </c>
      <c r="R90" s="6">
        <v>-640</v>
      </c>
      <c r="S90" s="1">
        <v>-640</v>
      </c>
      <c r="T90" s="9">
        <f t="shared" si="11"/>
        <v>0</v>
      </c>
    </row>
    <row r="91" spans="1:20" x14ac:dyDescent="0.25">
      <c r="A91" s="5">
        <v>331</v>
      </c>
      <c r="B91" s="6">
        <v>462934</v>
      </c>
      <c r="C91" s="6">
        <v>45748</v>
      </c>
      <c r="D91" s="6">
        <f t="shared" si="6"/>
        <v>508682</v>
      </c>
      <c r="E91" s="6">
        <v>-537607</v>
      </c>
      <c r="F91" s="6">
        <v>-125005</v>
      </c>
      <c r="G91" s="6">
        <v>0</v>
      </c>
      <c r="H91" s="6">
        <f t="shared" si="7"/>
        <v>-662612</v>
      </c>
      <c r="I91" s="6">
        <f t="shared" si="8"/>
        <v>-153930</v>
      </c>
      <c r="J91" s="6">
        <v>0</v>
      </c>
      <c r="K91" s="6">
        <v>-18331</v>
      </c>
      <c r="L91" s="6">
        <v>0</v>
      </c>
      <c r="M91" s="6">
        <v>0</v>
      </c>
      <c r="N91" s="6">
        <f t="shared" si="9"/>
        <v>-18331</v>
      </c>
      <c r="O91" s="6">
        <v>3828</v>
      </c>
      <c r="P91" s="6">
        <v>-14484</v>
      </c>
      <c r="Q91" s="6">
        <f t="shared" si="10"/>
        <v>-10656</v>
      </c>
      <c r="R91" s="6">
        <v>-182917</v>
      </c>
      <c r="S91" s="1">
        <v>-182920</v>
      </c>
      <c r="T91" s="9">
        <f t="shared" si="11"/>
        <v>3</v>
      </c>
    </row>
    <row r="92" spans="1:20" x14ac:dyDescent="0.25">
      <c r="A92" s="5">
        <v>367</v>
      </c>
      <c r="B92" s="6">
        <v>11659379</v>
      </c>
      <c r="C92" s="6">
        <v>111318</v>
      </c>
      <c r="D92" s="6">
        <f t="shared" si="6"/>
        <v>11770697</v>
      </c>
      <c r="E92" s="6">
        <v>-4691915</v>
      </c>
      <c r="F92" s="6">
        <v>-4537252</v>
      </c>
      <c r="G92" s="6">
        <v>-14532</v>
      </c>
      <c r="H92" s="6">
        <f t="shared" si="7"/>
        <v>-9243699</v>
      </c>
      <c r="I92" s="6">
        <f t="shared" si="8"/>
        <v>2526998</v>
      </c>
      <c r="J92" s="6">
        <v>0</v>
      </c>
      <c r="K92" s="6">
        <v>0</v>
      </c>
      <c r="L92" s="6">
        <v>-306278</v>
      </c>
      <c r="M92" s="6">
        <v>-594689</v>
      </c>
      <c r="N92" s="6">
        <f t="shared" si="9"/>
        <v>-900967</v>
      </c>
      <c r="O92" s="6">
        <v>193427</v>
      </c>
      <c r="P92" s="6">
        <v>-486105</v>
      </c>
      <c r="Q92" s="6">
        <f t="shared" si="10"/>
        <v>-292678</v>
      </c>
      <c r="R92" s="6">
        <v>1333353</v>
      </c>
      <c r="S92" s="1">
        <v>1928041</v>
      </c>
      <c r="T92" s="9">
        <f t="shared" si="11"/>
        <v>-594688</v>
      </c>
    </row>
    <row r="93" spans="1:20" x14ac:dyDescent="0.25">
      <c r="A93" s="5">
        <v>382</v>
      </c>
      <c r="B93" s="6">
        <v>254167</v>
      </c>
      <c r="C93" s="6">
        <v>16516</v>
      </c>
      <c r="D93" s="6">
        <f t="shared" si="6"/>
        <v>270683</v>
      </c>
      <c r="E93" s="6">
        <v>-136406</v>
      </c>
      <c r="F93" s="6">
        <v>-152878</v>
      </c>
      <c r="G93" s="6">
        <v>0</v>
      </c>
      <c r="H93" s="6">
        <f t="shared" si="7"/>
        <v>-289284</v>
      </c>
      <c r="I93" s="6">
        <f t="shared" si="8"/>
        <v>-18601</v>
      </c>
      <c r="J93" s="6">
        <v>0</v>
      </c>
      <c r="K93" s="6">
        <v>0</v>
      </c>
      <c r="L93" s="6">
        <v>15236</v>
      </c>
      <c r="M93" s="6">
        <v>0</v>
      </c>
      <c r="N93" s="6">
        <f t="shared" si="9"/>
        <v>15236</v>
      </c>
      <c r="O93" s="6">
        <v>1197</v>
      </c>
      <c r="P93" s="6">
        <v>-9662</v>
      </c>
      <c r="Q93" s="6">
        <f t="shared" si="10"/>
        <v>-8465</v>
      </c>
      <c r="R93" s="6">
        <v>-11830</v>
      </c>
      <c r="S93" s="1">
        <v>-11829</v>
      </c>
      <c r="T93" s="9">
        <f t="shared" si="11"/>
        <v>-1</v>
      </c>
    </row>
    <row r="94" spans="1:20" x14ac:dyDescent="0.25">
      <c r="A94" s="5">
        <v>426</v>
      </c>
      <c r="B94" s="6">
        <v>1627067</v>
      </c>
      <c r="C94" s="6">
        <v>205093</v>
      </c>
      <c r="D94" s="6">
        <f t="shared" si="6"/>
        <v>1832160</v>
      </c>
      <c r="E94" s="6">
        <v>-1273320</v>
      </c>
      <c r="F94" s="6">
        <v>-515407</v>
      </c>
      <c r="G94" s="6">
        <v>0</v>
      </c>
      <c r="H94" s="6">
        <f t="shared" si="7"/>
        <v>-1788727</v>
      </c>
      <c r="I94" s="6">
        <f t="shared" si="8"/>
        <v>43433</v>
      </c>
      <c r="J94" s="6">
        <v>0</v>
      </c>
      <c r="K94" s="6">
        <v>0</v>
      </c>
      <c r="L94" s="6">
        <v>6034</v>
      </c>
      <c r="M94" s="6">
        <v>77120</v>
      </c>
      <c r="N94" s="6">
        <f t="shared" si="9"/>
        <v>83154</v>
      </c>
      <c r="O94" s="6">
        <v>0</v>
      </c>
      <c r="P94" s="6">
        <v>-1633</v>
      </c>
      <c r="Q94" s="6">
        <f t="shared" si="10"/>
        <v>-1633</v>
      </c>
      <c r="R94" s="6">
        <v>124954</v>
      </c>
      <c r="S94" s="1">
        <v>124954</v>
      </c>
      <c r="T94" s="9">
        <f t="shared" si="11"/>
        <v>0</v>
      </c>
    </row>
    <row r="95" spans="1:20" x14ac:dyDescent="0.25">
      <c r="A95" s="5">
        <v>427</v>
      </c>
      <c r="B95" s="6">
        <v>430121</v>
      </c>
      <c r="C95" s="6">
        <v>8000</v>
      </c>
      <c r="D95" s="6">
        <f t="shared" si="6"/>
        <v>438121</v>
      </c>
      <c r="E95" s="6">
        <v>0</v>
      </c>
      <c r="F95" s="6">
        <v>-419592</v>
      </c>
      <c r="G95" s="6">
        <v>0</v>
      </c>
      <c r="H95" s="6">
        <f t="shared" si="7"/>
        <v>-419592</v>
      </c>
      <c r="I95" s="6">
        <f t="shared" si="8"/>
        <v>18529</v>
      </c>
      <c r="J95" s="6">
        <v>0</v>
      </c>
      <c r="K95" s="6">
        <v>0</v>
      </c>
      <c r="L95" s="6">
        <v>0</v>
      </c>
      <c r="M95" s="6">
        <v>-1853</v>
      </c>
      <c r="N95" s="6">
        <f t="shared" si="9"/>
        <v>-1853</v>
      </c>
      <c r="O95" s="6">
        <v>0</v>
      </c>
      <c r="P95" s="6">
        <v>0</v>
      </c>
      <c r="Q95" s="6">
        <f t="shared" si="10"/>
        <v>0</v>
      </c>
      <c r="R95" s="6">
        <v>16676</v>
      </c>
      <c r="S95" s="1">
        <v>16676</v>
      </c>
      <c r="T95" s="9">
        <f t="shared" si="11"/>
        <v>0</v>
      </c>
    </row>
    <row r="96" spans="1:20" x14ac:dyDescent="0.25">
      <c r="A96" s="5">
        <v>430</v>
      </c>
      <c r="B96" s="6">
        <v>91545621</v>
      </c>
      <c r="C96" s="6">
        <v>3102845</v>
      </c>
      <c r="D96" s="6">
        <f t="shared" si="6"/>
        <v>94648466</v>
      </c>
      <c r="E96" s="6">
        <v>-36465293</v>
      </c>
      <c r="F96" s="6">
        <v>-44567808</v>
      </c>
      <c r="G96" s="6">
        <v>-80134</v>
      </c>
      <c r="H96" s="6">
        <f t="shared" si="7"/>
        <v>-81113235</v>
      </c>
      <c r="I96" s="6">
        <f t="shared" si="8"/>
        <v>13535231</v>
      </c>
      <c r="J96" s="6">
        <v>0</v>
      </c>
      <c r="K96" s="6">
        <v>-3982</v>
      </c>
      <c r="L96" s="6">
        <v>-890876</v>
      </c>
      <c r="M96" s="6">
        <v>-8804</v>
      </c>
      <c r="N96" s="6">
        <f t="shared" si="9"/>
        <v>-903662</v>
      </c>
      <c r="O96" s="6">
        <v>5212321</v>
      </c>
      <c r="P96" s="6">
        <v>-512101</v>
      </c>
      <c r="Q96" s="6">
        <f t="shared" si="10"/>
        <v>4700220</v>
      </c>
      <c r="R96" s="6">
        <v>17331789</v>
      </c>
      <c r="S96" s="1">
        <v>17331789</v>
      </c>
      <c r="T96" s="9">
        <f t="shared" si="11"/>
        <v>0</v>
      </c>
    </row>
    <row r="97" spans="1:20" x14ac:dyDescent="0.25">
      <c r="A97" s="5">
        <v>435</v>
      </c>
      <c r="B97" s="6">
        <v>1425933</v>
      </c>
      <c r="C97" s="6">
        <v>0</v>
      </c>
      <c r="D97" s="6">
        <f t="shared" si="6"/>
        <v>1425933</v>
      </c>
      <c r="E97" s="6">
        <v>-320369</v>
      </c>
      <c r="F97" s="6">
        <v>-758869</v>
      </c>
      <c r="G97" s="6">
        <v>-111856</v>
      </c>
      <c r="H97" s="6">
        <f t="shared" si="7"/>
        <v>-1191094</v>
      </c>
      <c r="I97" s="6">
        <f t="shared" si="8"/>
        <v>234839</v>
      </c>
      <c r="J97" s="6">
        <v>0</v>
      </c>
      <c r="K97" s="6">
        <v>0</v>
      </c>
      <c r="L97" s="6">
        <v>-6711</v>
      </c>
      <c r="M97" s="6">
        <v>798</v>
      </c>
      <c r="N97" s="6">
        <f t="shared" si="9"/>
        <v>-5913</v>
      </c>
      <c r="O97" s="6">
        <v>15452</v>
      </c>
      <c r="P97" s="6">
        <v>-82221</v>
      </c>
      <c r="Q97" s="6">
        <f t="shared" si="10"/>
        <v>-66769</v>
      </c>
      <c r="R97" s="6">
        <v>162156</v>
      </c>
      <c r="S97" s="1">
        <v>162156</v>
      </c>
      <c r="T97" s="9">
        <f t="shared" si="11"/>
        <v>0</v>
      </c>
    </row>
    <row r="98" spans="1:20" x14ac:dyDescent="0.25">
      <c r="A98" s="5">
        <v>450</v>
      </c>
      <c r="B98" s="6">
        <v>2892995</v>
      </c>
      <c r="C98" s="6">
        <v>157436</v>
      </c>
      <c r="D98" s="6">
        <f t="shared" si="6"/>
        <v>3050431</v>
      </c>
      <c r="E98" s="6">
        <v>-1985260</v>
      </c>
      <c r="F98" s="6">
        <v>-911885</v>
      </c>
      <c r="G98" s="6">
        <v>0</v>
      </c>
      <c r="H98" s="6">
        <f t="shared" si="7"/>
        <v>-2897145</v>
      </c>
      <c r="I98" s="6">
        <f t="shared" si="8"/>
        <v>153286</v>
      </c>
      <c r="J98" s="6">
        <v>0</v>
      </c>
      <c r="K98" s="6">
        <v>0</v>
      </c>
      <c r="L98" s="6">
        <v>0</v>
      </c>
      <c r="M98" s="6">
        <v>0</v>
      </c>
      <c r="N98" s="6">
        <f t="shared" si="9"/>
        <v>0</v>
      </c>
      <c r="O98" s="6">
        <v>163024</v>
      </c>
      <c r="P98" s="6">
        <v>-5584</v>
      </c>
      <c r="Q98" s="6">
        <f t="shared" si="10"/>
        <v>157440</v>
      </c>
      <c r="R98" s="6">
        <v>310726</v>
      </c>
      <c r="S98" s="1">
        <v>310726</v>
      </c>
      <c r="T98" s="9">
        <f t="shared" si="11"/>
        <v>0</v>
      </c>
    </row>
    <row r="99" spans="1:20" x14ac:dyDescent="0.25">
      <c r="A99" s="5">
        <v>456</v>
      </c>
      <c r="B99" s="6">
        <v>7915996</v>
      </c>
      <c r="C99" s="6">
        <v>37549</v>
      </c>
      <c r="D99" s="6">
        <f t="shared" si="6"/>
        <v>7953545</v>
      </c>
      <c r="E99" s="6">
        <v>-4974042</v>
      </c>
      <c r="F99" s="6">
        <v>-2515729</v>
      </c>
      <c r="G99" s="6">
        <v>-5654</v>
      </c>
      <c r="H99" s="6">
        <f t="shared" si="7"/>
        <v>-7495425</v>
      </c>
      <c r="I99" s="6">
        <f t="shared" si="8"/>
        <v>458120</v>
      </c>
      <c r="J99" s="6">
        <v>0</v>
      </c>
      <c r="K99" s="6">
        <v>-3340</v>
      </c>
      <c r="L99" s="6">
        <v>0</v>
      </c>
      <c r="M99" s="6">
        <v>0</v>
      </c>
      <c r="N99" s="6">
        <f t="shared" si="9"/>
        <v>-3340</v>
      </c>
      <c r="O99" s="6">
        <v>462512</v>
      </c>
      <c r="P99" s="6">
        <v>-495769</v>
      </c>
      <c r="Q99" s="6">
        <f t="shared" si="10"/>
        <v>-33257</v>
      </c>
      <c r="R99" s="6">
        <v>421523</v>
      </c>
      <c r="S99" s="1">
        <v>421523</v>
      </c>
      <c r="T99" s="9">
        <f t="shared" si="11"/>
        <v>0</v>
      </c>
    </row>
    <row r="100" spans="1:20" x14ac:dyDescent="0.25">
      <c r="A100" s="5">
        <v>534</v>
      </c>
      <c r="B100" s="6">
        <v>168871</v>
      </c>
      <c r="C100" s="6">
        <v>0</v>
      </c>
      <c r="D100" s="6">
        <f t="shared" si="6"/>
        <v>168871</v>
      </c>
      <c r="E100" s="6">
        <v>-17457</v>
      </c>
      <c r="F100" s="6">
        <v>-55371</v>
      </c>
      <c r="G100" s="6">
        <v>0</v>
      </c>
      <c r="H100" s="6">
        <f t="shared" si="7"/>
        <v>-72828</v>
      </c>
      <c r="I100" s="6">
        <f t="shared" si="8"/>
        <v>96043</v>
      </c>
      <c r="J100" s="6">
        <v>0</v>
      </c>
      <c r="K100" s="6">
        <v>0</v>
      </c>
      <c r="L100" s="6">
        <v>30</v>
      </c>
      <c r="M100" s="6">
        <v>0</v>
      </c>
      <c r="N100" s="6">
        <f t="shared" si="9"/>
        <v>30</v>
      </c>
      <c r="O100" s="6">
        <v>0</v>
      </c>
      <c r="P100" s="6">
        <v>0</v>
      </c>
      <c r="Q100" s="6">
        <f t="shared" si="10"/>
        <v>0</v>
      </c>
      <c r="R100" s="6">
        <v>96073</v>
      </c>
      <c r="S100" s="1" t="e">
        <v>#N/A</v>
      </c>
      <c r="T100" s="9" t="e">
        <f t="shared" si="11"/>
        <v>#N/A</v>
      </c>
    </row>
    <row r="101" spans="1:20" x14ac:dyDescent="0.25">
      <c r="A101" s="5">
        <v>591</v>
      </c>
      <c r="B101" s="6">
        <v>8672000</v>
      </c>
      <c r="C101" s="6">
        <v>11174750</v>
      </c>
      <c r="D101" s="6">
        <f t="shared" si="6"/>
        <v>19846750</v>
      </c>
      <c r="E101" s="6">
        <v>-38019982</v>
      </c>
      <c r="F101" s="6">
        <v>-3028475</v>
      </c>
      <c r="G101" s="6">
        <v>0</v>
      </c>
      <c r="H101" s="6">
        <f t="shared" si="7"/>
        <v>-41048457</v>
      </c>
      <c r="I101" s="6">
        <f t="shared" si="8"/>
        <v>-21201707</v>
      </c>
      <c r="J101" s="6">
        <v>0</v>
      </c>
      <c r="K101" s="6">
        <v>0</v>
      </c>
      <c r="L101" s="6">
        <v>0</v>
      </c>
      <c r="M101" s="6">
        <v>0</v>
      </c>
      <c r="N101" s="6">
        <f t="shared" si="9"/>
        <v>0</v>
      </c>
      <c r="O101" s="6">
        <v>0</v>
      </c>
      <c r="P101" s="6">
        <v>0</v>
      </c>
      <c r="Q101" s="6">
        <f t="shared" si="10"/>
        <v>0</v>
      </c>
      <c r="R101" s="6">
        <v>-21201707</v>
      </c>
      <c r="S101" s="1">
        <v>-21201</v>
      </c>
      <c r="T101" s="9">
        <f t="shared" si="11"/>
        <v>-21180506</v>
      </c>
    </row>
    <row r="102" spans="1:20" x14ac:dyDescent="0.25">
      <c r="A102" s="5">
        <v>629</v>
      </c>
      <c r="B102" s="6">
        <v>9416131</v>
      </c>
      <c r="C102" s="6">
        <v>8239</v>
      </c>
      <c r="D102" s="6">
        <f t="shared" si="6"/>
        <v>9424370</v>
      </c>
      <c r="E102" s="6">
        <v>-6170616</v>
      </c>
      <c r="F102" s="6">
        <v>-2315893</v>
      </c>
      <c r="G102" s="6">
        <v>-72721</v>
      </c>
      <c r="H102" s="6">
        <f t="shared" si="7"/>
        <v>-8559230</v>
      </c>
      <c r="I102" s="6">
        <f t="shared" si="8"/>
        <v>865140</v>
      </c>
      <c r="J102" s="6">
        <v>0</v>
      </c>
      <c r="K102" s="6">
        <v>-39987</v>
      </c>
      <c r="L102" s="6">
        <v>0</v>
      </c>
      <c r="M102" s="6">
        <v>0</v>
      </c>
      <c r="N102" s="6">
        <f t="shared" si="9"/>
        <v>-39987</v>
      </c>
      <c r="O102" s="6">
        <v>79852</v>
      </c>
      <c r="P102" s="6">
        <v>-298612</v>
      </c>
      <c r="Q102" s="6">
        <f t="shared" si="10"/>
        <v>-218760</v>
      </c>
      <c r="R102" s="6">
        <v>606393</v>
      </c>
      <c r="S102" s="1">
        <v>606393</v>
      </c>
      <c r="T102" s="9">
        <f t="shared" si="11"/>
        <v>0</v>
      </c>
    </row>
    <row r="103" spans="1:20" x14ac:dyDescent="0.25">
      <c r="A103" s="5">
        <v>633</v>
      </c>
      <c r="B103" s="6">
        <v>3245409</v>
      </c>
      <c r="C103" s="6">
        <v>113892</v>
      </c>
      <c r="D103" s="6">
        <f t="shared" si="6"/>
        <v>3359301</v>
      </c>
      <c r="E103" s="6">
        <v>-1779414</v>
      </c>
      <c r="F103" s="6">
        <v>-1581758</v>
      </c>
      <c r="G103" s="6">
        <v>0</v>
      </c>
      <c r="H103" s="6">
        <f t="shared" si="7"/>
        <v>-3361172</v>
      </c>
      <c r="I103" s="6">
        <f t="shared" si="8"/>
        <v>-1871</v>
      </c>
      <c r="J103" s="6">
        <v>0</v>
      </c>
      <c r="K103" s="6">
        <v>0</v>
      </c>
      <c r="L103" s="6">
        <v>-2360</v>
      </c>
      <c r="M103" s="6">
        <v>0</v>
      </c>
      <c r="N103" s="6">
        <f t="shared" si="9"/>
        <v>-2360</v>
      </c>
      <c r="O103" s="6">
        <v>22523</v>
      </c>
      <c r="P103" s="6">
        <v>-13441</v>
      </c>
      <c r="Q103" s="6">
        <f t="shared" si="10"/>
        <v>9082</v>
      </c>
      <c r="R103" s="6">
        <v>4851</v>
      </c>
      <c r="S103" s="1">
        <v>4851</v>
      </c>
      <c r="T103" s="9">
        <f t="shared" si="11"/>
        <v>0</v>
      </c>
    </row>
    <row r="104" spans="1:20" x14ac:dyDescent="0.25">
      <c r="A104" s="5">
        <v>676</v>
      </c>
      <c r="B104" s="6">
        <v>4068234</v>
      </c>
      <c r="C104" s="6">
        <v>116489</v>
      </c>
      <c r="D104" s="6">
        <f t="shared" si="6"/>
        <v>4184723</v>
      </c>
      <c r="E104" s="6">
        <v>-2003361</v>
      </c>
      <c r="F104" s="6">
        <v>-1882615</v>
      </c>
      <c r="G104" s="6">
        <v>-240927</v>
      </c>
      <c r="H104" s="6">
        <f t="shared" si="7"/>
        <v>-4126903</v>
      </c>
      <c r="I104" s="6">
        <f t="shared" si="8"/>
        <v>57820</v>
      </c>
      <c r="J104" s="6">
        <v>0</v>
      </c>
      <c r="K104" s="6">
        <v>-1008</v>
      </c>
      <c r="L104" s="6">
        <v>-14586</v>
      </c>
      <c r="M104" s="6">
        <v>-14279</v>
      </c>
      <c r="N104" s="6">
        <f t="shared" si="9"/>
        <v>-29873</v>
      </c>
      <c r="O104" s="6">
        <v>53577</v>
      </c>
      <c r="P104" s="6">
        <v>-33172</v>
      </c>
      <c r="Q104" s="6">
        <f t="shared" si="10"/>
        <v>20405</v>
      </c>
      <c r="R104" s="6">
        <v>48352</v>
      </c>
      <c r="S104" s="1">
        <v>48353</v>
      </c>
      <c r="T104" s="9">
        <f t="shared" si="11"/>
        <v>-1</v>
      </c>
    </row>
    <row r="105" spans="1:20" x14ac:dyDescent="0.25">
      <c r="A105" s="5">
        <v>691</v>
      </c>
      <c r="B105" s="6">
        <v>40253</v>
      </c>
      <c r="C105" s="6">
        <v>21720</v>
      </c>
      <c r="D105" s="6">
        <f t="shared" si="6"/>
        <v>61973</v>
      </c>
      <c r="E105" s="6">
        <v>-35779</v>
      </c>
      <c r="F105" s="6">
        <v>-5066</v>
      </c>
      <c r="G105" s="6">
        <v>-4025</v>
      </c>
      <c r="H105" s="6">
        <f t="shared" si="7"/>
        <v>-44870</v>
      </c>
      <c r="I105" s="6">
        <f t="shared" si="8"/>
        <v>17103</v>
      </c>
      <c r="J105" s="6">
        <v>0</v>
      </c>
      <c r="K105" s="6">
        <v>0</v>
      </c>
      <c r="L105" s="6">
        <v>58</v>
      </c>
      <c r="M105" s="6">
        <v>0</v>
      </c>
      <c r="N105" s="6">
        <f t="shared" si="9"/>
        <v>58</v>
      </c>
      <c r="O105" s="6">
        <v>0</v>
      </c>
      <c r="P105" s="6">
        <v>-2118</v>
      </c>
      <c r="Q105" s="6">
        <f t="shared" si="10"/>
        <v>-2118</v>
      </c>
      <c r="R105" s="6">
        <v>15043</v>
      </c>
      <c r="S105" s="1">
        <v>0</v>
      </c>
      <c r="T105" s="9">
        <f t="shared" si="11"/>
        <v>15043</v>
      </c>
    </row>
    <row r="106" spans="1:20" x14ac:dyDescent="0.25">
      <c r="A106" s="5">
        <v>693</v>
      </c>
      <c r="B106" s="6">
        <v>1271201</v>
      </c>
      <c r="C106" s="6">
        <v>0</v>
      </c>
      <c r="D106" s="6">
        <f t="shared" si="6"/>
        <v>1271201</v>
      </c>
      <c r="E106" s="6">
        <v>-893582</v>
      </c>
      <c r="F106" s="6">
        <v>-232455</v>
      </c>
      <c r="G106" s="6">
        <v>0</v>
      </c>
      <c r="H106" s="6">
        <f t="shared" si="7"/>
        <v>-1126037</v>
      </c>
      <c r="I106" s="6">
        <f t="shared" si="8"/>
        <v>145164</v>
      </c>
      <c r="J106" s="6">
        <v>0</v>
      </c>
      <c r="K106" s="6">
        <v>0</v>
      </c>
      <c r="L106" s="6">
        <v>24979</v>
      </c>
      <c r="M106" s="6">
        <v>5265</v>
      </c>
      <c r="N106" s="6">
        <f t="shared" si="9"/>
        <v>30244</v>
      </c>
      <c r="O106" s="6">
        <v>0</v>
      </c>
      <c r="P106" s="6">
        <v>-92122</v>
      </c>
      <c r="Q106" s="6">
        <f t="shared" si="10"/>
        <v>-92122</v>
      </c>
      <c r="R106" s="6">
        <v>83286</v>
      </c>
      <c r="S106" s="1">
        <v>83286</v>
      </c>
      <c r="T106" s="9">
        <f t="shared" si="11"/>
        <v>0</v>
      </c>
    </row>
    <row r="107" spans="1:20" x14ac:dyDescent="0.25">
      <c r="A107" s="5">
        <v>701</v>
      </c>
      <c r="B107" s="6">
        <v>1116375</v>
      </c>
      <c r="C107" s="6">
        <v>0</v>
      </c>
      <c r="D107" s="6">
        <f t="shared" si="6"/>
        <v>1116375</v>
      </c>
      <c r="E107" s="6">
        <v>-282502</v>
      </c>
      <c r="F107" s="6">
        <v>-1390369</v>
      </c>
      <c r="G107" s="6">
        <v>0</v>
      </c>
      <c r="H107" s="6">
        <f t="shared" si="7"/>
        <v>-1672871</v>
      </c>
      <c r="I107" s="6">
        <f t="shared" si="8"/>
        <v>-556496</v>
      </c>
      <c r="J107" s="6">
        <v>0</v>
      </c>
      <c r="K107" s="6">
        <v>0</v>
      </c>
      <c r="L107" s="6">
        <v>-268</v>
      </c>
      <c r="M107" s="6">
        <v>0</v>
      </c>
      <c r="N107" s="6">
        <f t="shared" si="9"/>
        <v>-268</v>
      </c>
      <c r="O107" s="6">
        <v>0</v>
      </c>
      <c r="P107" s="6">
        <v>-11186</v>
      </c>
      <c r="Q107" s="6">
        <f t="shared" si="10"/>
        <v>-11186</v>
      </c>
      <c r="R107" s="6">
        <v>-567950</v>
      </c>
      <c r="S107" s="1">
        <v>-567951</v>
      </c>
      <c r="T107" s="9">
        <f t="shared" si="11"/>
        <v>1</v>
      </c>
    </row>
    <row r="108" spans="1:20" x14ac:dyDescent="0.25">
      <c r="A108" s="5">
        <v>714</v>
      </c>
      <c r="B108" s="6">
        <v>596214</v>
      </c>
      <c r="C108" s="6">
        <v>0</v>
      </c>
      <c r="D108" s="6">
        <f t="shared" si="6"/>
        <v>596214</v>
      </c>
      <c r="E108" s="6">
        <v>-440632</v>
      </c>
      <c r="F108" s="6">
        <v>-82389</v>
      </c>
      <c r="G108" s="6">
        <v>-15188</v>
      </c>
      <c r="H108" s="6">
        <f t="shared" si="7"/>
        <v>-538209</v>
      </c>
      <c r="I108" s="6">
        <f t="shared" si="8"/>
        <v>58005</v>
      </c>
      <c r="J108" s="6">
        <v>0</v>
      </c>
      <c r="K108" s="6">
        <v>0</v>
      </c>
      <c r="L108" s="6">
        <v>0</v>
      </c>
      <c r="M108" s="6">
        <v>0</v>
      </c>
      <c r="N108" s="6">
        <f t="shared" si="9"/>
        <v>0</v>
      </c>
      <c r="O108" s="6">
        <v>934</v>
      </c>
      <c r="P108" s="6">
        <v>-62372</v>
      </c>
      <c r="Q108" s="6">
        <f t="shared" si="10"/>
        <v>-61438</v>
      </c>
      <c r="R108" s="6">
        <v>-3433</v>
      </c>
      <c r="S108" s="1">
        <v>-3433</v>
      </c>
      <c r="T108" s="9">
        <f t="shared" si="11"/>
        <v>0</v>
      </c>
    </row>
    <row r="109" spans="1:20" x14ac:dyDescent="0.25">
      <c r="A109" s="5">
        <v>730</v>
      </c>
      <c r="B109" s="6">
        <v>2020976</v>
      </c>
      <c r="C109" s="6">
        <v>0</v>
      </c>
      <c r="D109" s="6">
        <f t="shared" si="6"/>
        <v>2020976</v>
      </c>
      <c r="E109" s="6">
        <v>-905818</v>
      </c>
      <c r="F109" s="6">
        <v>-586578</v>
      </c>
      <c r="G109" s="6">
        <v>0</v>
      </c>
      <c r="H109" s="6">
        <f t="shared" si="7"/>
        <v>-1492396</v>
      </c>
      <c r="I109" s="6">
        <f t="shared" si="8"/>
        <v>528580</v>
      </c>
      <c r="J109" s="6">
        <v>59400</v>
      </c>
      <c r="K109" s="6">
        <v>0</v>
      </c>
      <c r="L109" s="6">
        <v>-61049</v>
      </c>
      <c r="M109" s="6">
        <v>-71422</v>
      </c>
      <c r="N109" s="6">
        <f t="shared" si="9"/>
        <v>-73071</v>
      </c>
      <c r="O109" s="6">
        <v>0</v>
      </c>
      <c r="P109" s="6">
        <v>-18995</v>
      </c>
      <c r="Q109" s="6">
        <f t="shared" si="10"/>
        <v>-18995</v>
      </c>
      <c r="R109" s="6">
        <v>436514</v>
      </c>
      <c r="S109" s="1">
        <v>436514</v>
      </c>
      <c r="T109" s="9">
        <f t="shared" si="11"/>
        <v>0</v>
      </c>
    </row>
    <row r="110" spans="1:20" x14ac:dyDescent="0.25">
      <c r="A110" s="5">
        <v>754</v>
      </c>
      <c r="B110" s="6">
        <v>580829</v>
      </c>
      <c r="C110" s="6">
        <v>51828</v>
      </c>
      <c r="D110" s="6">
        <f t="shared" si="6"/>
        <v>632657</v>
      </c>
      <c r="E110" s="6">
        <v>-396443</v>
      </c>
      <c r="F110" s="6">
        <v>-94167</v>
      </c>
      <c r="G110" s="6">
        <v>0</v>
      </c>
      <c r="H110" s="6">
        <f t="shared" si="7"/>
        <v>-490610</v>
      </c>
      <c r="I110" s="6">
        <f t="shared" si="8"/>
        <v>142047</v>
      </c>
      <c r="J110" s="6">
        <v>0</v>
      </c>
      <c r="K110" s="6">
        <v>546</v>
      </c>
      <c r="L110" s="6">
        <v>0</v>
      </c>
      <c r="M110" s="6">
        <v>-5619</v>
      </c>
      <c r="N110" s="6">
        <f t="shared" si="9"/>
        <v>-5073</v>
      </c>
      <c r="O110" s="6">
        <v>0</v>
      </c>
      <c r="P110" s="6">
        <v>-5114</v>
      </c>
      <c r="Q110" s="6">
        <f t="shared" si="10"/>
        <v>-5114</v>
      </c>
      <c r="R110" s="6">
        <v>131860</v>
      </c>
      <c r="S110" s="1">
        <v>131860</v>
      </c>
      <c r="T110" s="9">
        <f t="shared" si="11"/>
        <v>0</v>
      </c>
    </row>
    <row r="111" spans="1:20" x14ac:dyDescent="0.25">
      <c r="A111" s="5">
        <v>895</v>
      </c>
      <c r="B111" s="6">
        <v>28266987</v>
      </c>
      <c r="C111" s="6">
        <v>0</v>
      </c>
      <c r="D111" s="6">
        <f t="shared" si="6"/>
        <v>28266987</v>
      </c>
      <c r="E111" s="6">
        <v>-12485129</v>
      </c>
      <c r="F111" s="6">
        <v>-12148667</v>
      </c>
      <c r="G111" s="6">
        <v>-5718</v>
      </c>
      <c r="H111" s="6">
        <f t="shared" si="7"/>
        <v>-24639514</v>
      </c>
      <c r="I111" s="6">
        <f t="shared" si="8"/>
        <v>3627473</v>
      </c>
      <c r="J111" s="6">
        <v>0</v>
      </c>
      <c r="K111" s="6">
        <v>-2515</v>
      </c>
      <c r="L111" s="6">
        <v>0</v>
      </c>
      <c r="M111" s="6">
        <v>0</v>
      </c>
      <c r="N111" s="6">
        <f t="shared" si="9"/>
        <v>-2515</v>
      </c>
      <c r="O111" s="6">
        <v>322927</v>
      </c>
      <c r="P111" s="6">
        <v>-21642</v>
      </c>
      <c r="Q111" s="6">
        <f t="shared" si="10"/>
        <v>301285</v>
      </c>
      <c r="R111" s="6">
        <v>3926243</v>
      </c>
      <c r="S111" s="1">
        <v>0</v>
      </c>
      <c r="T111" s="9">
        <f t="shared" si="11"/>
        <v>3926243</v>
      </c>
    </row>
    <row r="112" spans="1:20" x14ac:dyDescent="0.25">
      <c r="A112" s="5">
        <v>896</v>
      </c>
      <c r="B112" s="6">
        <v>7828332</v>
      </c>
      <c r="C112" s="6">
        <v>830</v>
      </c>
      <c r="D112" s="6">
        <f t="shared" si="6"/>
        <v>7829162</v>
      </c>
      <c r="E112" s="6">
        <v>-3434589</v>
      </c>
      <c r="F112" s="6">
        <v>-7435478</v>
      </c>
      <c r="G112" s="6">
        <v>0</v>
      </c>
      <c r="H112" s="6">
        <f t="shared" si="7"/>
        <v>-10870067</v>
      </c>
      <c r="I112" s="6">
        <f t="shared" si="8"/>
        <v>-3040905</v>
      </c>
      <c r="J112" s="6">
        <v>0</v>
      </c>
      <c r="K112" s="6">
        <v>-34636</v>
      </c>
      <c r="L112" s="6">
        <v>0</v>
      </c>
      <c r="M112" s="6">
        <v>0</v>
      </c>
      <c r="N112" s="6">
        <f t="shared" si="9"/>
        <v>-34636</v>
      </c>
      <c r="O112" s="6">
        <v>2067</v>
      </c>
      <c r="P112" s="6">
        <v>-2694</v>
      </c>
      <c r="Q112" s="6">
        <f t="shared" si="10"/>
        <v>-627</v>
      </c>
      <c r="R112" s="6">
        <v>-3076168</v>
      </c>
      <c r="S112" s="1">
        <v>-2934488</v>
      </c>
      <c r="T112" s="9">
        <f t="shared" si="11"/>
        <v>-141680</v>
      </c>
    </row>
    <row r="113" spans="1:20" x14ac:dyDescent="0.25">
      <c r="A113" s="5">
        <v>902</v>
      </c>
      <c r="B113" s="6">
        <v>3636477</v>
      </c>
      <c r="C113" s="6">
        <v>135</v>
      </c>
      <c r="D113" s="6">
        <f t="shared" si="6"/>
        <v>3636612</v>
      </c>
      <c r="E113" s="6">
        <v>-1719756</v>
      </c>
      <c r="F113" s="6">
        <v>-1631757</v>
      </c>
      <c r="G113" s="6">
        <v>0</v>
      </c>
      <c r="H113" s="6">
        <f t="shared" si="7"/>
        <v>-3351513</v>
      </c>
      <c r="I113" s="6">
        <f t="shared" si="8"/>
        <v>285099</v>
      </c>
      <c r="J113" s="6">
        <v>0</v>
      </c>
      <c r="K113" s="6">
        <v>0</v>
      </c>
      <c r="L113" s="6">
        <v>-37</v>
      </c>
      <c r="M113" s="6">
        <v>0</v>
      </c>
      <c r="N113" s="6">
        <f t="shared" si="9"/>
        <v>-37</v>
      </c>
      <c r="O113" s="6">
        <v>419</v>
      </c>
      <c r="P113" s="6">
        <v>-106362</v>
      </c>
      <c r="Q113" s="6">
        <f t="shared" si="10"/>
        <v>-105943</v>
      </c>
      <c r="R113" s="6">
        <v>179119</v>
      </c>
      <c r="S113" s="1">
        <v>179119</v>
      </c>
      <c r="T113" s="9">
        <f t="shared" si="11"/>
        <v>0</v>
      </c>
    </row>
    <row r="114" spans="1:20" x14ac:dyDescent="0.25">
      <c r="A114" s="5">
        <v>906</v>
      </c>
      <c r="B114" s="6">
        <v>2132896</v>
      </c>
      <c r="C114" s="6">
        <v>0</v>
      </c>
      <c r="D114" s="6">
        <f t="shared" si="6"/>
        <v>2132896</v>
      </c>
      <c r="E114" s="6">
        <v>-956819</v>
      </c>
      <c r="F114" s="6">
        <v>-1196523</v>
      </c>
      <c r="G114" s="6">
        <v>0</v>
      </c>
      <c r="H114" s="6">
        <f t="shared" si="7"/>
        <v>-2153342</v>
      </c>
      <c r="I114" s="6">
        <f t="shared" si="8"/>
        <v>-20446</v>
      </c>
      <c r="J114" s="6">
        <v>0</v>
      </c>
      <c r="K114" s="6">
        <v>0</v>
      </c>
      <c r="L114" s="6">
        <v>1301</v>
      </c>
      <c r="M114" s="6">
        <v>0</v>
      </c>
      <c r="N114" s="6">
        <f t="shared" si="9"/>
        <v>1301</v>
      </c>
      <c r="O114" s="6">
        <v>0</v>
      </c>
      <c r="P114" s="6">
        <v>-13802</v>
      </c>
      <c r="Q114" s="6">
        <f t="shared" si="10"/>
        <v>-13802</v>
      </c>
      <c r="R114" s="6">
        <v>-32947</v>
      </c>
      <c r="S114" s="1">
        <v>12653</v>
      </c>
      <c r="T114" s="9">
        <f t="shared" si="11"/>
        <v>-45600</v>
      </c>
    </row>
    <row r="115" spans="1:20" x14ac:dyDescent="0.25">
      <c r="A115" s="5">
        <v>908</v>
      </c>
      <c r="B115" s="6">
        <v>1039739</v>
      </c>
      <c r="C115" s="6">
        <v>4188</v>
      </c>
      <c r="D115" s="6">
        <f t="shared" si="6"/>
        <v>1043927</v>
      </c>
      <c r="E115" s="6">
        <v>-588219</v>
      </c>
      <c r="F115" s="6">
        <v>-541008</v>
      </c>
      <c r="G115" s="6">
        <v>0</v>
      </c>
      <c r="H115" s="6">
        <f t="shared" si="7"/>
        <v>-1129227</v>
      </c>
      <c r="I115" s="6">
        <f t="shared" si="8"/>
        <v>-85300</v>
      </c>
      <c r="J115" s="6">
        <v>0</v>
      </c>
      <c r="K115" s="6">
        <v>0</v>
      </c>
      <c r="L115" s="6">
        <v>0</v>
      </c>
      <c r="M115" s="6">
        <v>0</v>
      </c>
      <c r="N115" s="6">
        <f t="shared" si="9"/>
        <v>0</v>
      </c>
      <c r="O115" s="6">
        <v>0</v>
      </c>
      <c r="P115" s="6">
        <v>-104771</v>
      </c>
      <c r="Q115" s="6">
        <f t="shared" si="10"/>
        <v>-104771</v>
      </c>
      <c r="R115" s="6">
        <v>-190071</v>
      </c>
      <c r="S115" s="1">
        <v>-190071</v>
      </c>
      <c r="T115" s="9">
        <f t="shared" si="11"/>
        <v>0</v>
      </c>
    </row>
    <row r="116" spans="1:20" x14ac:dyDescent="0.25">
      <c r="A116" s="5">
        <v>909</v>
      </c>
      <c r="B116" s="6">
        <v>1015554</v>
      </c>
      <c r="C116" s="6">
        <v>0</v>
      </c>
      <c r="D116" s="6">
        <f t="shared" si="6"/>
        <v>1015554</v>
      </c>
      <c r="E116" s="6">
        <v>-478053</v>
      </c>
      <c r="F116" s="6">
        <v>-242005</v>
      </c>
      <c r="G116" s="6">
        <v>0</v>
      </c>
      <c r="H116" s="6">
        <f t="shared" si="7"/>
        <v>-720058</v>
      </c>
      <c r="I116" s="6">
        <f t="shared" si="8"/>
        <v>295496</v>
      </c>
      <c r="J116" s="6">
        <v>0</v>
      </c>
      <c r="K116" s="6">
        <v>0</v>
      </c>
      <c r="L116" s="6">
        <v>0</v>
      </c>
      <c r="M116" s="6">
        <v>0</v>
      </c>
      <c r="N116" s="6">
        <f t="shared" si="9"/>
        <v>0</v>
      </c>
      <c r="O116" s="6">
        <v>0</v>
      </c>
      <c r="P116" s="6">
        <v>0</v>
      </c>
      <c r="Q116" s="6">
        <f t="shared" si="10"/>
        <v>0</v>
      </c>
      <c r="R116" s="6">
        <v>295496</v>
      </c>
      <c r="S116" s="1">
        <v>0</v>
      </c>
      <c r="T116" s="9">
        <f t="shared" si="11"/>
        <v>295496</v>
      </c>
    </row>
    <row r="117" spans="1:20" x14ac:dyDescent="0.25">
      <c r="A117" s="5">
        <v>910</v>
      </c>
      <c r="B117" s="6">
        <v>2266535</v>
      </c>
      <c r="C117" s="6">
        <v>0</v>
      </c>
      <c r="D117" s="6">
        <f t="shared" si="6"/>
        <v>2266535</v>
      </c>
      <c r="E117" s="6">
        <v>-1376409</v>
      </c>
      <c r="F117" s="6">
        <v>-862227</v>
      </c>
      <c r="G117" s="6">
        <v>0</v>
      </c>
      <c r="H117" s="6">
        <f t="shared" si="7"/>
        <v>-2238636</v>
      </c>
      <c r="I117" s="6">
        <f t="shared" si="8"/>
        <v>27899</v>
      </c>
      <c r="J117" s="6">
        <v>0</v>
      </c>
      <c r="K117" s="6">
        <v>0</v>
      </c>
      <c r="L117" s="6">
        <v>0</v>
      </c>
      <c r="M117" s="6">
        <v>0</v>
      </c>
      <c r="N117" s="6">
        <f t="shared" si="9"/>
        <v>0</v>
      </c>
      <c r="O117" s="6">
        <v>0</v>
      </c>
      <c r="P117" s="6">
        <v>-10459</v>
      </c>
      <c r="Q117" s="6">
        <f t="shared" si="10"/>
        <v>-10459</v>
      </c>
      <c r="R117" s="6">
        <v>17440</v>
      </c>
      <c r="S117" s="1">
        <v>260530</v>
      </c>
      <c r="T117" s="9">
        <f t="shared" si="11"/>
        <v>-243090</v>
      </c>
    </row>
    <row r="118" spans="1:20" x14ac:dyDescent="0.25">
      <c r="A118" s="5">
        <v>911</v>
      </c>
      <c r="B118" s="6">
        <v>3487020</v>
      </c>
      <c r="C118" s="6">
        <v>86881</v>
      </c>
      <c r="D118" s="6">
        <f t="shared" si="6"/>
        <v>3573901</v>
      </c>
      <c r="E118" s="6">
        <v>-2172363</v>
      </c>
      <c r="F118" s="6">
        <v>-734473</v>
      </c>
      <c r="G118" s="6">
        <v>0</v>
      </c>
      <c r="H118" s="6">
        <f t="shared" si="7"/>
        <v>-2906836</v>
      </c>
      <c r="I118" s="6">
        <f t="shared" si="8"/>
        <v>667065</v>
      </c>
      <c r="J118" s="6">
        <v>0</v>
      </c>
      <c r="K118" s="6">
        <v>0</v>
      </c>
      <c r="L118" s="6">
        <v>0</v>
      </c>
      <c r="M118" s="6">
        <v>0</v>
      </c>
      <c r="N118" s="6">
        <f t="shared" si="9"/>
        <v>0</v>
      </c>
      <c r="O118" s="6">
        <v>0</v>
      </c>
      <c r="P118" s="6">
        <v>0</v>
      </c>
      <c r="Q118" s="6">
        <f t="shared" si="10"/>
        <v>0</v>
      </c>
      <c r="R118" s="6">
        <v>667065</v>
      </c>
      <c r="S118" s="1">
        <v>667065</v>
      </c>
      <c r="T118" s="9">
        <f t="shared" si="11"/>
        <v>0</v>
      </c>
    </row>
    <row r="119" spans="1:20" x14ac:dyDescent="0.25">
      <c r="A119" s="5">
        <v>912</v>
      </c>
      <c r="B119" s="6">
        <v>0</v>
      </c>
      <c r="C119" s="6">
        <v>0</v>
      </c>
      <c r="D119" s="6">
        <f t="shared" si="6"/>
        <v>0</v>
      </c>
      <c r="E119" s="6">
        <v>0</v>
      </c>
      <c r="F119" s="6">
        <v>0</v>
      </c>
      <c r="G119" s="6">
        <v>0</v>
      </c>
      <c r="H119" s="6">
        <f t="shared" si="7"/>
        <v>0</v>
      </c>
      <c r="I119" s="6">
        <f t="shared" si="8"/>
        <v>0</v>
      </c>
      <c r="J119" s="6">
        <v>0</v>
      </c>
      <c r="K119" s="6">
        <v>0</v>
      </c>
      <c r="L119" s="6">
        <v>0</v>
      </c>
      <c r="M119" s="6">
        <v>0</v>
      </c>
      <c r="N119" s="6">
        <f t="shared" si="9"/>
        <v>0</v>
      </c>
      <c r="O119" s="6">
        <v>0</v>
      </c>
      <c r="P119" s="6">
        <v>0</v>
      </c>
      <c r="Q119" s="6">
        <f t="shared" si="10"/>
        <v>0</v>
      </c>
      <c r="R119" s="6">
        <v>0</v>
      </c>
      <c r="S119" s="1">
        <v>-148612</v>
      </c>
      <c r="T119" s="9">
        <f t="shared" si="11"/>
        <v>148612</v>
      </c>
    </row>
    <row r="120" spans="1:20" x14ac:dyDescent="0.25">
      <c r="A120" s="5">
        <v>913</v>
      </c>
      <c r="B120" s="6">
        <v>789100</v>
      </c>
      <c r="C120" s="6">
        <v>0</v>
      </c>
      <c r="D120" s="6">
        <f t="shared" si="6"/>
        <v>789100</v>
      </c>
      <c r="E120" s="6">
        <v>-113411</v>
      </c>
      <c r="F120" s="6">
        <v>-627236</v>
      </c>
      <c r="G120" s="6">
        <v>0</v>
      </c>
      <c r="H120" s="6">
        <f t="shared" si="7"/>
        <v>-740647</v>
      </c>
      <c r="I120" s="6">
        <f t="shared" si="8"/>
        <v>48453</v>
      </c>
      <c r="J120" s="6">
        <v>0</v>
      </c>
      <c r="K120" s="6">
        <v>0</v>
      </c>
      <c r="L120" s="6">
        <v>-227</v>
      </c>
      <c r="M120" s="6">
        <v>0</v>
      </c>
      <c r="N120" s="6">
        <f t="shared" si="9"/>
        <v>-227</v>
      </c>
      <c r="O120" s="6">
        <v>0</v>
      </c>
      <c r="P120" s="6">
        <v>0</v>
      </c>
      <c r="Q120" s="6">
        <f t="shared" si="10"/>
        <v>0</v>
      </c>
      <c r="R120" s="6">
        <v>48226</v>
      </c>
      <c r="S120" s="1" t="e">
        <v>#N/A</v>
      </c>
      <c r="T120" s="9" t="e">
        <f t="shared" si="11"/>
        <v>#N/A</v>
      </c>
    </row>
    <row r="121" spans="1:20" x14ac:dyDescent="0.25">
      <c r="A121" s="5">
        <v>914</v>
      </c>
      <c r="B121" s="6">
        <v>1993263</v>
      </c>
      <c r="C121" s="6">
        <v>0</v>
      </c>
      <c r="D121" s="6">
        <f t="shared" si="6"/>
        <v>1993263</v>
      </c>
      <c r="E121" s="6">
        <v>-572845</v>
      </c>
      <c r="F121" s="6">
        <v>-1083143</v>
      </c>
      <c r="G121" s="6">
        <v>-8086</v>
      </c>
      <c r="H121" s="6">
        <f t="shared" si="7"/>
        <v>-1664074</v>
      </c>
      <c r="I121" s="6">
        <f t="shared" si="8"/>
        <v>329189</v>
      </c>
      <c r="J121" s="6">
        <v>0</v>
      </c>
      <c r="K121" s="6">
        <v>0</v>
      </c>
      <c r="L121" s="6">
        <v>0</v>
      </c>
      <c r="M121" s="6">
        <v>0</v>
      </c>
      <c r="N121" s="6">
        <f t="shared" si="9"/>
        <v>0</v>
      </c>
      <c r="O121" s="6">
        <v>0</v>
      </c>
      <c r="P121" s="6">
        <v>-643</v>
      </c>
      <c r="Q121" s="6">
        <f t="shared" si="10"/>
        <v>-643</v>
      </c>
      <c r="R121" s="6">
        <v>328546</v>
      </c>
      <c r="S121" s="1">
        <v>328546</v>
      </c>
      <c r="T121" s="9">
        <f t="shared" si="11"/>
        <v>0</v>
      </c>
    </row>
    <row r="122" spans="1:20" x14ac:dyDescent="0.25">
      <c r="A122" s="5">
        <v>915</v>
      </c>
      <c r="B122" s="6">
        <v>1084676</v>
      </c>
      <c r="C122" s="6">
        <v>0</v>
      </c>
      <c r="D122" s="6">
        <f t="shared" si="6"/>
        <v>1084676</v>
      </c>
      <c r="E122" s="6">
        <v>-381826</v>
      </c>
      <c r="F122" s="6">
        <v>-538639</v>
      </c>
      <c r="G122" s="6">
        <v>0</v>
      </c>
      <c r="H122" s="6">
        <f t="shared" si="7"/>
        <v>-920465</v>
      </c>
      <c r="I122" s="6">
        <f t="shared" si="8"/>
        <v>164211</v>
      </c>
      <c r="J122" s="6">
        <v>0</v>
      </c>
      <c r="K122" s="6">
        <v>0</v>
      </c>
      <c r="L122" s="6">
        <v>0</v>
      </c>
      <c r="M122" s="6">
        <v>0</v>
      </c>
      <c r="N122" s="6">
        <f t="shared" si="9"/>
        <v>0</v>
      </c>
      <c r="O122" s="6">
        <v>0</v>
      </c>
      <c r="P122" s="6">
        <v>-1017</v>
      </c>
      <c r="Q122" s="6">
        <f t="shared" si="10"/>
        <v>-1017</v>
      </c>
      <c r="R122" s="6">
        <v>163194</v>
      </c>
      <c r="S122" s="1">
        <v>163194</v>
      </c>
      <c r="T122" s="9">
        <f t="shared" si="11"/>
        <v>0</v>
      </c>
    </row>
    <row r="123" spans="1:20" x14ac:dyDescent="0.25">
      <c r="A123" s="5">
        <v>916</v>
      </c>
      <c r="B123" s="6">
        <v>1343470</v>
      </c>
      <c r="C123" s="6">
        <v>1652</v>
      </c>
      <c r="D123" s="6">
        <f t="shared" si="6"/>
        <v>1345122</v>
      </c>
      <c r="E123" s="6">
        <v>-950888</v>
      </c>
      <c r="F123" s="6">
        <v>-390699</v>
      </c>
      <c r="G123" s="6">
        <v>0</v>
      </c>
      <c r="H123" s="6">
        <f t="shared" si="7"/>
        <v>-1341587</v>
      </c>
      <c r="I123" s="6">
        <f t="shared" si="8"/>
        <v>3535</v>
      </c>
      <c r="J123" s="6">
        <v>0</v>
      </c>
      <c r="K123" s="6">
        <v>0</v>
      </c>
      <c r="L123" s="6">
        <v>0</v>
      </c>
      <c r="M123" s="6">
        <v>0</v>
      </c>
      <c r="N123" s="6">
        <f t="shared" si="9"/>
        <v>0</v>
      </c>
      <c r="O123" s="6">
        <v>0</v>
      </c>
      <c r="P123" s="6">
        <v>-491</v>
      </c>
      <c r="Q123" s="6">
        <f t="shared" si="10"/>
        <v>-491</v>
      </c>
      <c r="R123" s="6">
        <v>3044</v>
      </c>
      <c r="S123" s="1">
        <v>3044</v>
      </c>
      <c r="T123" s="9">
        <f t="shared" si="11"/>
        <v>0</v>
      </c>
    </row>
    <row r="124" spans="1:20" x14ac:dyDescent="0.25">
      <c r="A124" s="5">
        <v>917</v>
      </c>
      <c r="B124" s="6">
        <v>1804812</v>
      </c>
      <c r="C124" s="6">
        <v>0</v>
      </c>
      <c r="D124" s="6">
        <f t="shared" si="6"/>
        <v>1804812</v>
      </c>
      <c r="E124" s="6">
        <v>-647650</v>
      </c>
      <c r="F124" s="6">
        <v>-1070297</v>
      </c>
      <c r="G124" s="6">
        <v>-12077</v>
      </c>
      <c r="H124" s="6">
        <f t="shared" si="7"/>
        <v>-1730024</v>
      </c>
      <c r="I124" s="6">
        <f t="shared" si="8"/>
        <v>74788</v>
      </c>
      <c r="J124" s="6">
        <v>0</v>
      </c>
      <c r="K124" s="6">
        <v>0</v>
      </c>
      <c r="L124" s="6">
        <v>0</v>
      </c>
      <c r="M124" s="6">
        <v>0</v>
      </c>
      <c r="N124" s="6">
        <f t="shared" si="9"/>
        <v>0</v>
      </c>
      <c r="O124" s="6">
        <v>0</v>
      </c>
      <c r="P124" s="6">
        <v>-25228</v>
      </c>
      <c r="Q124" s="6">
        <f t="shared" si="10"/>
        <v>-25228</v>
      </c>
      <c r="R124" s="6">
        <v>49560</v>
      </c>
      <c r="S124" s="1">
        <v>49560</v>
      </c>
      <c r="T124" s="9">
        <f t="shared" si="11"/>
        <v>0</v>
      </c>
    </row>
    <row r="125" spans="1:20" x14ac:dyDescent="0.25">
      <c r="A125" s="5">
        <v>918</v>
      </c>
      <c r="B125" s="6">
        <v>1266635</v>
      </c>
      <c r="C125" s="6">
        <v>28460</v>
      </c>
      <c r="D125" s="6">
        <f t="shared" si="6"/>
        <v>1295095</v>
      </c>
      <c r="E125" s="6">
        <v>-617341</v>
      </c>
      <c r="F125" s="6">
        <v>-512941</v>
      </c>
      <c r="G125" s="6">
        <v>-16505</v>
      </c>
      <c r="H125" s="6">
        <f t="shared" si="7"/>
        <v>-1146787</v>
      </c>
      <c r="I125" s="6">
        <f t="shared" si="8"/>
        <v>148308</v>
      </c>
      <c r="J125" s="6">
        <v>0</v>
      </c>
      <c r="K125" s="6">
        <v>0</v>
      </c>
      <c r="L125" s="6">
        <v>30</v>
      </c>
      <c r="M125" s="6">
        <v>0</v>
      </c>
      <c r="N125" s="6">
        <f t="shared" si="9"/>
        <v>30</v>
      </c>
      <c r="O125" s="6">
        <v>0</v>
      </c>
      <c r="P125" s="6">
        <v>-234</v>
      </c>
      <c r="Q125" s="6">
        <f t="shared" si="10"/>
        <v>-234</v>
      </c>
      <c r="R125" s="6">
        <v>148104</v>
      </c>
      <c r="S125" s="1">
        <v>148105</v>
      </c>
      <c r="T125" s="9">
        <f t="shared" si="11"/>
        <v>-1</v>
      </c>
    </row>
    <row r="126" spans="1:20" x14ac:dyDescent="0.25">
      <c r="A126" s="5">
        <v>919</v>
      </c>
      <c r="B126" s="6">
        <v>703447</v>
      </c>
      <c r="C126" s="6">
        <v>0</v>
      </c>
      <c r="D126" s="6">
        <f t="shared" si="6"/>
        <v>703447</v>
      </c>
      <c r="E126" s="6">
        <v>-328689</v>
      </c>
      <c r="F126" s="6">
        <v>-235810</v>
      </c>
      <c r="G126" s="6">
        <v>-465</v>
      </c>
      <c r="H126" s="6">
        <f t="shared" si="7"/>
        <v>-564964</v>
      </c>
      <c r="I126" s="6">
        <f t="shared" si="8"/>
        <v>138483</v>
      </c>
      <c r="J126" s="6">
        <v>0</v>
      </c>
      <c r="K126" s="6">
        <v>0</v>
      </c>
      <c r="L126" s="6">
        <v>0</v>
      </c>
      <c r="M126" s="6">
        <v>0</v>
      </c>
      <c r="N126" s="6">
        <f t="shared" si="9"/>
        <v>0</v>
      </c>
      <c r="O126" s="6">
        <v>0</v>
      </c>
      <c r="P126" s="6">
        <v>0</v>
      </c>
      <c r="Q126" s="6">
        <f t="shared" si="10"/>
        <v>0</v>
      </c>
      <c r="R126" s="6">
        <v>138483</v>
      </c>
      <c r="S126" s="1">
        <v>138483</v>
      </c>
      <c r="T126" s="9">
        <f t="shared" si="11"/>
        <v>0</v>
      </c>
    </row>
    <row r="127" spans="1:20" x14ac:dyDescent="0.25">
      <c r="A127" s="5">
        <v>920</v>
      </c>
      <c r="B127" s="6">
        <v>987904</v>
      </c>
      <c r="C127" s="6">
        <v>0</v>
      </c>
      <c r="D127" s="6">
        <f t="shared" si="6"/>
        <v>987904</v>
      </c>
      <c r="E127" s="6">
        <v>-373558</v>
      </c>
      <c r="F127" s="6">
        <v>-691138</v>
      </c>
      <c r="G127" s="6">
        <v>0</v>
      </c>
      <c r="H127" s="6">
        <f t="shared" si="7"/>
        <v>-1064696</v>
      </c>
      <c r="I127" s="6">
        <f t="shared" si="8"/>
        <v>-76792</v>
      </c>
      <c r="J127" s="6">
        <v>0</v>
      </c>
      <c r="K127" s="6">
        <v>0</v>
      </c>
      <c r="L127" s="6">
        <v>0</v>
      </c>
      <c r="M127" s="6">
        <v>0</v>
      </c>
      <c r="N127" s="6">
        <f t="shared" si="9"/>
        <v>0</v>
      </c>
      <c r="O127" s="6">
        <v>0</v>
      </c>
      <c r="P127" s="6">
        <v>-10</v>
      </c>
      <c r="Q127" s="6">
        <f t="shared" si="10"/>
        <v>-10</v>
      </c>
      <c r="R127" s="6">
        <v>-76802</v>
      </c>
      <c r="S127" s="1">
        <v>-76802</v>
      </c>
      <c r="T127" s="9">
        <f t="shared" si="11"/>
        <v>0</v>
      </c>
    </row>
    <row r="128" spans="1:20" x14ac:dyDescent="0.25">
      <c r="A128" s="5">
        <v>2022</v>
      </c>
      <c r="B128" s="6">
        <v>0</v>
      </c>
      <c r="C128" s="6">
        <v>0</v>
      </c>
      <c r="D128" s="6">
        <f t="shared" si="6"/>
        <v>0</v>
      </c>
      <c r="E128" s="6">
        <v>-9591</v>
      </c>
      <c r="F128" s="6">
        <v>-3967</v>
      </c>
      <c r="G128" s="6">
        <v>-22</v>
      </c>
      <c r="H128" s="6">
        <f t="shared" si="7"/>
        <v>-13580</v>
      </c>
      <c r="I128" s="6">
        <f t="shared" si="8"/>
        <v>-13580</v>
      </c>
      <c r="J128" s="6">
        <v>0</v>
      </c>
      <c r="K128" s="6">
        <v>0</v>
      </c>
      <c r="L128" s="6">
        <v>0</v>
      </c>
      <c r="M128" s="6">
        <v>0</v>
      </c>
      <c r="N128" s="6">
        <f t="shared" si="9"/>
        <v>0</v>
      </c>
      <c r="O128" s="6">
        <v>0</v>
      </c>
      <c r="P128" s="6">
        <v>0</v>
      </c>
      <c r="Q128" s="6">
        <f t="shared" si="10"/>
        <v>0</v>
      </c>
      <c r="R128" s="6">
        <v>-13580</v>
      </c>
      <c r="S128" s="1" t="e">
        <v>#N/A</v>
      </c>
      <c r="T128" s="9" t="e">
        <f t="shared" si="11"/>
        <v>#N/A</v>
      </c>
    </row>
  </sheetData>
  <autoFilter ref="A3:T128" xr:uid="{BB1E0BB2-D3E1-464F-BF06-4F9FB6114EB5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9231-C03A-44EB-8760-035DC99F1B7C}">
  <dimension ref="A1:U143"/>
  <sheetViews>
    <sheetView showGridLines="0" zoomScaleNormal="100" workbookViewId="0">
      <selection activeCell="H40" sqref="H40"/>
    </sheetView>
  </sheetViews>
  <sheetFormatPr baseColWidth="10" defaultRowHeight="12.75" x14ac:dyDescent="0.2"/>
  <cols>
    <col min="1" max="1" width="7.7109375" style="19" customWidth="1"/>
    <col min="2" max="2" width="48.140625" style="19" bestFit="1" customWidth="1"/>
    <col min="3" max="3" width="27.140625" style="19" bestFit="1" customWidth="1"/>
    <col min="4" max="5" width="11.7109375" style="19" bestFit="1" customWidth="1"/>
    <col min="6" max="6" width="11.5703125" style="19" bestFit="1" customWidth="1"/>
    <col min="7" max="7" width="11.7109375" style="19" bestFit="1" customWidth="1"/>
    <col min="8" max="9" width="11.5703125" style="19" bestFit="1" customWidth="1"/>
    <col min="10" max="10" width="14.140625" style="19" customWidth="1"/>
    <col min="11" max="11" width="12" style="19" bestFit="1" customWidth="1"/>
    <col min="12" max="12" width="13.140625" style="19" customWidth="1"/>
    <col min="13" max="14" width="11.5703125" style="19" bestFit="1" customWidth="1"/>
    <col min="15" max="15" width="12.140625" style="19" customWidth="1"/>
    <col min="16" max="16" width="15" style="19" customWidth="1"/>
    <col min="17" max="17" width="11.5703125" style="19" bestFit="1" customWidth="1"/>
    <col min="18" max="18" width="15.7109375" style="19" customWidth="1"/>
    <col min="19" max="19" width="14.5703125" style="19" customWidth="1"/>
    <col min="20" max="16384" width="11.42578125" style="19"/>
  </cols>
  <sheetData>
    <row r="1" spans="1:21" x14ac:dyDescent="0.2">
      <c r="A1" s="28" t="s">
        <v>173</v>
      </c>
      <c r="B1" s="30" t="s">
        <v>158</v>
      </c>
      <c r="C1" s="30" t="s">
        <v>159</v>
      </c>
      <c r="D1" s="30" t="s">
        <v>175</v>
      </c>
      <c r="E1" s="30"/>
      <c r="F1" s="30"/>
      <c r="G1" s="30"/>
      <c r="H1" s="30"/>
      <c r="I1" s="30"/>
      <c r="J1" s="30"/>
      <c r="K1" s="31" t="s">
        <v>174</v>
      </c>
      <c r="L1" s="31"/>
      <c r="M1" s="31"/>
      <c r="N1" s="31"/>
      <c r="O1" s="32" t="s">
        <v>195</v>
      </c>
      <c r="P1" s="32"/>
      <c r="Q1" s="32"/>
      <c r="R1" s="32"/>
      <c r="S1" s="32"/>
    </row>
    <row r="2" spans="1:21" s="12" customFormat="1" ht="51" x14ac:dyDescent="0.25">
      <c r="A2" s="29"/>
      <c r="B2" s="30"/>
      <c r="C2" s="30"/>
      <c r="D2" s="21" t="s">
        <v>187</v>
      </c>
      <c r="E2" s="21" t="s">
        <v>172</v>
      </c>
      <c r="F2" s="21" t="s">
        <v>171</v>
      </c>
      <c r="G2" s="21" t="s">
        <v>170</v>
      </c>
      <c r="H2" s="21" t="s">
        <v>169</v>
      </c>
      <c r="I2" s="21" t="s">
        <v>168</v>
      </c>
      <c r="J2" s="21" t="s">
        <v>189</v>
      </c>
      <c r="K2" s="22" t="s">
        <v>191</v>
      </c>
      <c r="L2" s="22" t="s">
        <v>194</v>
      </c>
      <c r="M2" s="22" t="s">
        <v>167</v>
      </c>
      <c r="N2" s="22" t="s">
        <v>10</v>
      </c>
      <c r="O2" s="23" t="s">
        <v>166</v>
      </c>
      <c r="P2" s="23" t="s">
        <v>165</v>
      </c>
      <c r="Q2" s="23" t="s">
        <v>164</v>
      </c>
      <c r="R2" s="23" t="s">
        <v>177</v>
      </c>
      <c r="S2" s="23" t="s">
        <v>176</v>
      </c>
    </row>
    <row r="3" spans="1:21" ht="12.75" customHeight="1" x14ac:dyDescent="0.2">
      <c r="A3" s="24">
        <v>1</v>
      </c>
      <c r="B3" s="24" t="s">
        <v>26</v>
      </c>
      <c r="C3" s="24" t="s">
        <v>160</v>
      </c>
      <c r="D3" s="25">
        <v>9616533</v>
      </c>
      <c r="E3" s="25">
        <v>0</v>
      </c>
      <c r="F3" s="25">
        <v>292409</v>
      </c>
      <c r="G3" s="25">
        <v>2299013</v>
      </c>
      <c r="H3" s="25">
        <v>0</v>
      </c>
      <c r="I3" s="25">
        <v>160519</v>
      </c>
      <c r="J3" s="25">
        <v>414577</v>
      </c>
      <c r="K3" s="25">
        <v>7243942</v>
      </c>
      <c r="L3" s="25">
        <v>2793153</v>
      </c>
      <c r="M3" s="25">
        <v>596198</v>
      </c>
      <c r="N3" s="25">
        <v>686380</v>
      </c>
      <c r="O3" s="25">
        <v>4429722</v>
      </c>
      <c r="P3" s="25">
        <v>1626771</v>
      </c>
      <c r="Q3" s="25">
        <v>940957</v>
      </c>
      <c r="R3" s="25">
        <v>165974</v>
      </c>
      <c r="S3" s="25">
        <v>7163424</v>
      </c>
      <c r="U3" s="20"/>
    </row>
    <row r="4" spans="1:21" x14ac:dyDescent="0.2">
      <c r="A4" s="24">
        <v>2</v>
      </c>
      <c r="B4" s="24" t="s">
        <v>27</v>
      </c>
      <c r="C4" s="24" t="s">
        <v>160</v>
      </c>
      <c r="D4" s="25">
        <v>41648453</v>
      </c>
      <c r="E4" s="25">
        <v>534943</v>
      </c>
      <c r="F4" s="25">
        <v>72800</v>
      </c>
      <c r="G4" s="25">
        <v>944109</v>
      </c>
      <c r="H4" s="25">
        <v>101091</v>
      </c>
      <c r="I4" s="25">
        <v>520853</v>
      </c>
      <c r="J4" s="25">
        <v>202566</v>
      </c>
      <c r="K4" s="25">
        <v>27650552</v>
      </c>
      <c r="L4" s="25">
        <v>16544488</v>
      </c>
      <c r="M4" s="25">
        <v>960887</v>
      </c>
      <c r="N4" s="25">
        <v>0</v>
      </c>
      <c r="O4" s="25">
        <v>20055982</v>
      </c>
      <c r="P4" s="25">
        <v>8013446</v>
      </c>
      <c r="Q4" s="25">
        <v>1624646</v>
      </c>
      <c r="R4" s="25">
        <v>1480226</v>
      </c>
      <c r="S4" s="25">
        <v>31174300</v>
      </c>
    </row>
    <row r="5" spans="1:21" x14ac:dyDescent="0.2">
      <c r="A5" s="24">
        <v>3</v>
      </c>
      <c r="B5" s="24" t="s">
        <v>28</v>
      </c>
      <c r="C5" s="24" t="s">
        <v>160</v>
      </c>
      <c r="D5" s="25">
        <v>121148454</v>
      </c>
      <c r="E5" s="25">
        <v>2678859</v>
      </c>
      <c r="F5" s="25">
        <v>0</v>
      </c>
      <c r="G5" s="25">
        <v>298782</v>
      </c>
      <c r="H5" s="25">
        <v>38432</v>
      </c>
      <c r="I5" s="25">
        <v>748871</v>
      </c>
      <c r="J5" s="25">
        <v>1323959</v>
      </c>
      <c r="K5" s="25">
        <v>38100744</v>
      </c>
      <c r="L5" s="25">
        <v>50397817</v>
      </c>
      <c r="M5" s="25">
        <v>1286669</v>
      </c>
      <c r="N5" s="25">
        <v>442754</v>
      </c>
      <c r="O5" s="25">
        <v>43095381</v>
      </c>
      <c r="P5" s="25">
        <v>345045</v>
      </c>
      <c r="Q5" s="25">
        <v>5569233</v>
      </c>
      <c r="R5" s="25">
        <v>1734805</v>
      </c>
      <c r="S5" s="25">
        <v>50744464</v>
      </c>
    </row>
    <row r="6" spans="1:21" x14ac:dyDescent="0.2">
      <c r="A6" s="24">
        <v>4</v>
      </c>
      <c r="B6" s="24" t="s">
        <v>29</v>
      </c>
      <c r="C6" s="24" t="s">
        <v>160</v>
      </c>
      <c r="D6" s="25">
        <v>68557962</v>
      </c>
      <c r="E6" s="25">
        <v>538497</v>
      </c>
      <c r="F6" s="25">
        <v>221266</v>
      </c>
      <c r="G6" s="25">
        <v>13590</v>
      </c>
      <c r="H6" s="25">
        <v>0</v>
      </c>
      <c r="I6" s="25">
        <v>0</v>
      </c>
      <c r="J6" s="25">
        <v>1383875</v>
      </c>
      <c r="K6" s="25">
        <v>20725386</v>
      </c>
      <c r="L6" s="25">
        <v>28742421</v>
      </c>
      <c r="M6" s="25">
        <v>1452260</v>
      </c>
      <c r="N6" s="25">
        <v>56161</v>
      </c>
      <c r="O6" s="25">
        <v>15452240</v>
      </c>
      <c r="P6" s="25">
        <v>17834891</v>
      </c>
      <c r="Q6" s="25">
        <v>1699152</v>
      </c>
      <c r="R6" s="25">
        <v>0</v>
      </c>
      <c r="S6" s="25">
        <v>34986283</v>
      </c>
    </row>
    <row r="7" spans="1:21" x14ac:dyDescent="0.2">
      <c r="A7" s="24">
        <v>7</v>
      </c>
      <c r="B7" s="24" t="s">
        <v>30</v>
      </c>
      <c r="C7" s="24" t="s">
        <v>160</v>
      </c>
      <c r="D7" s="25">
        <v>1146410</v>
      </c>
      <c r="E7" s="25">
        <v>0</v>
      </c>
      <c r="F7" s="25">
        <v>0</v>
      </c>
      <c r="G7" s="25">
        <v>0</v>
      </c>
      <c r="H7" s="25">
        <v>0</v>
      </c>
      <c r="I7" s="25">
        <v>280515</v>
      </c>
      <c r="J7" s="25">
        <v>0</v>
      </c>
      <c r="K7" s="25">
        <v>1427695</v>
      </c>
      <c r="L7" s="25">
        <v>226569</v>
      </c>
      <c r="M7" s="25">
        <v>315509</v>
      </c>
      <c r="N7" s="25">
        <v>30868</v>
      </c>
      <c r="O7" s="25">
        <v>208099</v>
      </c>
      <c r="P7" s="25">
        <v>578470</v>
      </c>
      <c r="Q7" s="25">
        <v>282002</v>
      </c>
      <c r="R7" s="25">
        <v>49586</v>
      </c>
      <c r="S7" s="25">
        <v>1118157</v>
      </c>
    </row>
    <row r="8" spans="1:21" x14ac:dyDescent="0.2">
      <c r="A8" s="24">
        <v>9</v>
      </c>
      <c r="B8" s="24" t="s">
        <v>31</v>
      </c>
      <c r="C8" s="24" t="s">
        <v>160</v>
      </c>
      <c r="D8" s="25">
        <v>28756121</v>
      </c>
      <c r="E8" s="25">
        <v>96331</v>
      </c>
      <c r="F8" s="25">
        <v>0</v>
      </c>
      <c r="G8" s="25">
        <v>0</v>
      </c>
      <c r="H8" s="25">
        <v>0</v>
      </c>
      <c r="I8" s="25">
        <v>917599</v>
      </c>
      <c r="J8" s="25">
        <v>737896</v>
      </c>
      <c r="K8" s="25">
        <v>14179054</v>
      </c>
      <c r="L8" s="25">
        <v>7410754</v>
      </c>
      <c r="M8" s="25">
        <v>528547</v>
      </c>
      <c r="N8" s="25">
        <v>0</v>
      </c>
      <c r="O8" s="25">
        <v>8107466</v>
      </c>
      <c r="P8" s="25">
        <v>3045767</v>
      </c>
      <c r="Q8" s="25">
        <v>1126599</v>
      </c>
      <c r="R8" s="25">
        <v>1221808</v>
      </c>
      <c r="S8" s="25">
        <v>13501640</v>
      </c>
    </row>
    <row r="9" spans="1:21" x14ac:dyDescent="0.2">
      <c r="A9" s="24">
        <v>10</v>
      </c>
      <c r="B9" s="24" t="s">
        <v>32</v>
      </c>
      <c r="C9" s="24" t="s">
        <v>160</v>
      </c>
      <c r="D9" s="25">
        <v>158594068</v>
      </c>
      <c r="E9" s="25">
        <v>7460428</v>
      </c>
      <c r="F9" s="25">
        <v>0</v>
      </c>
      <c r="G9" s="25">
        <v>1702879</v>
      </c>
      <c r="H9" s="25">
        <v>6832</v>
      </c>
      <c r="I9" s="25">
        <v>853290</v>
      </c>
      <c r="J9" s="25">
        <v>1143393</v>
      </c>
      <c r="K9" s="25">
        <v>67170734</v>
      </c>
      <c r="L9" s="25">
        <v>34517034</v>
      </c>
      <c r="M9" s="25">
        <v>5260008</v>
      </c>
      <c r="N9" s="25">
        <v>1831058</v>
      </c>
      <c r="O9" s="25">
        <v>24912526</v>
      </c>
      <c r="P9" s="25">
        <v>11851619</v>
      </c>
      <c r="Q9" s="25">
        <v>10979944</v>
      </c>
      <c r="R9" s="25">
        <v>8000643</v>
      </c>
      <c r="S9" s="25">
        <v>55744732</v>
      </c>
    </row>
    <row r="10" spans="1:21" x14ac:dyDescent="0.2">
      <c r="A10" s="24">
        <v>11</v>
      </c>
      <c r="B10" s="24" t="s">
        <v>33</v>
      </c>
      <c r="C10" s="24" t="s">
        <v>160</v>
      </c>
      <c r="D10" s="25">
        <v>9983257</v>
      </c>
      <c r="E10" s="25">
        <v>536971</v>
      </c>
      <c r="F10" s="25">
        <v>0</v>
      </c>
      <c r="G10" s="25">
        <v>0</v>
      </c>
      <c r="H10" s="25">
        <v>0</v>
      </c>
      <c r="I10" s="25">
        <v>284757</v>
      </c>
      <c r="J10" s="25">
        <v>363671</v>
      </c>
      <c r="K10" s="25">
        <v>3272948</v>
      </c>
      <c r="L10" s="25">
        <v>1449761</v>
      </c>
      <c r="M10" s="25">
        <v>166393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</row>
    <row r="11" spans="1:21" x14ac:dyDescent="0.2">
      <c r="A11" s="24">
        <v>13</v>
      </c>
      <c r="B11" s="24" t="s">
        <v>34</v>
      </c>
      <c r="C11" s="24" t="s">
        <v>160</v>
      </c>
      <c r="D11" s="25">
        <v>133802312</v>
      </c>
      <c r="E11" s="25">
        <v>5935442</v>
      </c>
      <c r="F11" s="25">
        <v>0</v>
      </c>
      <c r="G11" s="25">
        <v>0</v>
      </c>
      <c r="H11" s="25">
        <v>6832</v>
      </c>
      <c r="I11" s="25">
        <v>2510591</v>
      </c>
      <c r="J11" s="25">
        <v>4353989</v>
      </c>
      <c r="K11" s="25">
        <v>79568432</v>
      </c>
      <c r="L11" s="25">
        <v>24936845</v>
      </c>
      <c r="M11" s="25">
        <v>4775840</v>
      </c>
      <c r="N11" s="25">
        <v>4513</v>
      </c>
      <c r="O11" s="25">
        <v>44186328</v>
      </c>
      <c r="P11" s="25">
        <v>9517643</v>
      </c>
      <c r="Q11" s="25">
        <v>2602449</v>
      </c>
      <c r="R11" s="25">
        <v>4278103</v>
      </c>
      <c r="S11" s="25">
        <v>60584523</v>
      </c>
    </row>
    <row r="12" spans="1:21" x14ac:dyDescent="0.2">
      <c r="A12" s="24">
        <v>16</v>
      </c>
      <c r="B12" s="24" t="s">
        <v>35</v>
      </c>
      <c r="C12" s="24" t="s">
        <v>160</v>
      </c>
      <c r="D12" s="25">
        <v>3556622</v>
      </c>
      <c r="E12" s="25">
        <v>0</v>
      </c>
      <c r="F12" s="25">
        <v>0</v>
      </c>
      <c r="G12" s="25">
        <v>0</v>
      </c>
      <c r="H12" s="25">
        <v>0</v>
      </c>
      <c r="I12" s="25">
        <v>114085</v>
      </c>
      <c r="J12" s="25">
        <v>450051</v>
      </c>
      <c r="K12" s="25">
        <v>6905460</v>
      </c>
      <c r="L12" s="25">
        <v>443733</v>
      </c>
      <c r="M12" s="25">
        <v>38548</v>
      </c>
      <c r="N12" s="25">
        <v>0</v>
      </c>
      <c r="O12" s="25">
        <v>2942120</v>
      </c>
      <c r="P12" s="25">
        <v>0</v>
      </c>
      <c r="Q12" s="25">
        <v>0</v>
      </c>
      <c r="R12" s="25">
        <v>0</v>
      </c>
      <c r="S12" s="25">
        <v>2942120</v>
      </c>
    </row>
    <row r="13" spans="1:21" x14ac:dyDescent="0.2">
      <c r="A13" s="24">
        <v>17</v>
      </c>
      <c r="B13" s="24" t="s">
        <v>36</v>
      </c>
      <c r="C13" s="24" t="s">
        <v>160</v>
      </c>
      <c r="D13" s="25">
        <v>7140730</v>
      </c>
      <c r="E13" s="25">
        <v>139402</v>
      </c>
      <c r="F13" s="25">
        <v>0</v>
      </c>
      <c r="G13" s="25">
        <v>3724</v>
      </c>
      <c r="H13" s="25">
        <v>0</v>
      </c>
      <c r="I13" s="25">
        <v>765091</v>
      </c>
      <c r="J13" s="25">
        <v>1271537</v>
      </c>
      <c r="K13" s="25">
        <v>5259686</v>
      </c>
      <c r="L13" s="25">
        <v>2319990</v>
      </c>
      <c r="M13" s="25">
        <v>51963</v>
      </c>
      <c r="N13" s="25">
        <v>0</v>
      </c>
      <c r="O13" s="25">
        <v>1858825</v>
      </c>
      <c r="P13" s="25">
        <v>662577</v>
      </c>
      <c r="Q13" s="25">
        <v>279633</v>
      </c>
      <c r="R13" s="25">
        <v>112799</v>
      </c>
      <c r="S13" s="25">
        <v>2913834</v>
      </c>
    </row>
    <row r="14" spans="1:21" x14ac:dyDescent="0.2">
      <c r="A14" s="24">
        <v>19</v>
      </c>
      <c r="B14" s="24" t="s">
        <v>37</v>
      </c>
      <c r="C14" s="24" t="s">
        <v>160</v>
      </c>
      <c r="D14" s="25">
        <v>127510052</v>
      </c>
      <c r="E14" s="25">
        <v>0</v>
      </c>
      <c r="F14" s="25">
        <v>2134472</v>
      </c>
      <c r="G14" s="25">
        <v>1051878</v>
      </c>
      <c r="H14" s="25">
        <v>35046</v>
      </c>
      <c r="I14" s="25">
        <v>176909</v>
      </c>
      <c r="J14" s="25">
        <v>2594201</v>
      </c>
      <c r="K14" s="25">
        <v>56856849</v>
      </c>
      <c r="L14" s="25">
        <v>40484331</v>
      </c>
      <c r="M14" s="25">
        <v>1001677</v>
      </c>
      <c r="N14" s="25">
        <v>12497</v>
      </c>
      <c r="O14" s="25">
        <v>37116774</v>
      </c>
      <c r="P14" s="25">
        <v>15498894</v>
      </c>
      <c r="Q14" s="25">
        <v>3576857</v>
      </c>
      <c r="R14" s="25">
        <v>474154</v>
      </c>
      <c r="S14" s="25">
        <v>56666679</v>
      </c>
    </row>
    <row r="15" spans="1:21" x14ac:dyDescent="0.2">
      <c r="A15" s="24">
        <v>20</v>
      </c>
      <c r="B15" s="24" t="s">
        <v>38</v>
      </c>
      <c r="C15" s="24" t="s">
        <v>160</v>
      </c>
      <c r="D15" s="25">
        <v>352250726</v>
      </c>
      <c r="E15" s="25">
        <v>1475591</v>
      </c>
      <c r="F15" s="25">
        <v>7956712</v>
      </c>
      <c r="G15" s="25">
        <v>0</v>
      </c>
      <c r="H15" s="25">
        <v>0</v>
      </c>
      <c r="I15" s="25">
        <v>4370755</v>
      </c>
      <c r="J15" s="25">
        <v>14927827</v>
      </c>
      <c r="K15" s="25">
        <v>202058976</v>
      </c>
      <c r="L15" s="25">
        <v>64428526</v>
      </c>
      <c r="M15" s="25">
        <v>4092948</v>
      </c>
      <c r="N15" s="25">
        <v>389126</v>
      </c>
      <c r="O15" s="25">
        <v>85068787</v>
      </c>
      <c r="P15" s="25">
        <v>23301461</v>
      </c>
      <c r="Q15" s="25">
        <v>11215314</v>
      </c>
      <c r="R15" s="25">
        <v>18140909</v>
      </c>
      <c r="S15" s="25">
        <v>137726471</v>
      </c>
    </row>
    <row r="16" spans="1:21" x14ac:dyDescent="0.2">
      <c r="A16" s="24">
        <v>22</v>
      </c>
      <c r="B16" s="24" t="s">
        <v>39</v>
      </c>
      <c r="C16" s="24" t="s">
        <v>160</v>
      </c>
      <c r="D16" s="25">
        <v>41508028</v>
      </c>
      <c r="E16" s="25">
        <v>327492</v>
      </c>
      <c r="F16" s="25">
        <v>0</v>
      </c>
      <c r="G16" s="25">
        <v>240775</v>
      </c>
      <c r="H16" s="25">
        <v>50447</v>
      </c>
      <c r="I16" s="25">
        <v>296446</v>
      </c>
      <c r="J16" s="25">
        <v>520976</v>
      </c>
      <c r="K16" s="25">
        <v>22557882</v>
      </c>
      <c r="L16" s="25">
        <v>11062866</v>
      </c>
      <c r="M16" s="25">
        <v>1192537</v>
      </c>
      <c r="N16" s="25">
        <v>4399</v>
      </c>
      <c r="O16" s="25">
        <v>13137139</v>
      </c>
      <c r="P16" s="25">
        <v>2418451</v>
      </c>
      <c r="Q16" s="25">
        <v>1361716</v>
      </c>
      <c r="R16" s="25">
        <v>749414</v>
      </c>
      <c r="S16" s="25">
        <v>17666720</v>
      </c>
    </row>
    <row r="17" spans="1:19" x14ac:dyDescent="0.2">
      <c r="A17" s="24">
        <v>23</v>
      </c>
      <c r="B17" s="24" t="s">
        <v>40</v>
      </c>
      <c r="C17" s="24" t="s">
        <v>160</v>
      </c>
      <c r="D17" s="25">
        <v>95731841</v>
      </c>
      <c r="E17" s="25">
        <v>265756</v>
      </c>
      <c r="F17" s="25">
        <v>10097990</v>
      </c>
      <c r="G17" s="25">
        <v>237621</v>
      </c>
      <c r="H17" s="25">
        <v>189205</v>
      </c>
      <c r="I17" s="25">
        <v>2917147</v>
      </c>
      <c r="J17" s="25">
        <v>1069994</v>
      </c>
      <c r="K17" s="25">
        <v>66955631</v>
      </c>
      <c r="L17" s="25">
        <v>24019147</v>
      </c>
      <c r="M17" s="25">
        <v>6320971</v>
      </c>
      <c r="N17" s="25">
        <v>106343</v>
      </c>
      <c r="O17" s="25">
        <v>34934717</v>
      </c>
      <c r="P17" s="25">
        <v>16682380</v>
      </c>
      <c r="Q17" s="25">
        <v>3467333</v>
      </c>
      <c r="R17" s="25">
        <v>2868231</v>
      </c>
      <c r="S17" s="25">
        <v>57952661</v>
      </c>
    </row>
    <row r="18" spans="1:19" x14ac:dyDescent="0.2">
      <c r="A18" s="24">
        <v>26</v>
      </c>
      <c r="B18" s="24" t="s">
        <v>41</v>
      </c>
      <c r="C18" s="24" t="s">
        <v>160</v>
      </c>
      <c r="D18" s="25">
        <v>17073419</v>
      </c>
      <c r="E18" s="25">
        <v>0</v>
      </c>
      <c r="F18" s="25">
        <v>0</v>
      </c>
      <c r="G18" s="25">
        <v>0</v>
      </c>
      <c r="H18" s="25">
        <v>0</v>
      </c>
      <c r="I18" s="25">
        <v>905366</v>
      </c>
      <c r="J18" s="25">
        <v>615734</v>
      </c>
      <c r="K18" s="25">
        <v>3863372</v>
      </c>
      <c r="L18" s="25">
        <v>13012139</v>
      </c>
      <c r="M18" s="25">
        <v>368702</v>
      </c>
      <c r="N18" s="25">
        <v>0</v>
      </c>
      <c r="O18" s="25">
        <v>639793</v>
      </c>
      <c r="P18" s="25">
        <v>2696616</v>
      </c>
      <c r="Q18" s="25">
        <v>3106106</v>
      </c>
      <c r="R18" s="25">
        <v>0</v>
      </c>
      <c r="S18" s="25">
        <v>6442515</v>
      </c>
    </row>
    <row r="19" spans="1:19" x14ac:dyDescent="0.2">
      <c r="A19" s="24">
        <v>31</v>
      </c>
      <c r="B19" s="24" t="s">
        <v>42</v>
      </c>
      <c r="C19" s="24" t="s">
        <v>160</v>
      </c>
      <c r="D19" s="25">
        <v>160169945</v>
      </c>
      <c r="E19" s="25">
        <v>14427406</v>
      </c>
      <c r="F19" s="25">
        <v>0</v>
      </c>
      <c r="G19" s="25">
        <v>1159943</v>
      </c>
      <c r="H19" s="25">
        <v>50710</v>
      </c>
      <c r="I19" s="25">
        <v>1593898</v>
      </c>
      <c r="J19" s="25">
        <v>12076057</v>
      </c>
      <c r="K19" s="25">
        <v>85548893</v>
      </c>
      <c r="L19" s="25">
        <v>45470039</v>
      </c>
      <c r="M19" s="25">
        <v>1041741</v>
      </c>
      <c r="N19" s="25">
        <v>240777</v>
      </c>
      <c r="O19" s="25">
        <v>36152708</v>
      </c>
      <c r="P19" s="25">
        <v>14345788</v>
      </c>
      <c r="Q19" s="25">
        <v>9312182</v>
      </c>
      <c r="R19" s="25">
        <v>3367806</v>
      </c>
      <c r="S19" s="25">
        <v>63178484</v>
      </c>
    </row>
    <row r="20" spans="1:19" x14ac:dyDescent="0.2">
      <c r="A20" s="24">
        <v>34</v>
      </c>
      <c r="B20" s="24" t="s">
        <v>43</v>
      </c>
      <c r="C20" s="24" t="s">
        <v>160</v>
      </c>
      <c r="D20" s="25">
        <v>94182988</v>
      </c>
      <c r="E20" s="25">
        <v>4553146</v>
      </c>
      <c r="F20" s="25">
        <v>0</v>
      </c>
      <c r="G20" s="25">
        <v>146343364</v>
      </c>
      <c r="H20" s="25">
        <v>4480102</v>
      </c>
      <c r="I20" s="25">
        <v>3586410</v>
      </c>
      <c r="J20" s="25">
        <v>5548658</v>
      </c>
      <c r="K20" s="25">
        <v>191685875</v>
      </c>
      <c r="L20" s="25">
        <v>35683336</v>
      </c>
      <c r="M20" s="25">
        <v>11954556</v>
      </c>
      <c r="N20" s="25">
        <v>32574</v>
      </c>
      <c r="O20" s="25">
        <v>20519989</v>
      </c>
      <c r="P20" s="25">
        <v>73107425</v>
      </c>
      <c r="Q20" s="25">
        <v>13520905</v>
      </c>
      <c r="R20" s="25">
        <v>4843161</v>
      </c>
      <c r="S20" s="25">
        <v>111991480</v>
      </c>
    </row>
    <row r="21" spans="1:19" x14ac:dyDescent="0.2">
      <c r="A21" s="24">
        <v>38</v>
      </c>
      <c r="B21" s="24" t="s">
        <v>44</v>
      </c>
      <c r="C21" s="24" t="s">
        <v>160</v>
      </c>
      <c r="D21" s="25">
        <v>9251224</v>
      </c>
      <c r="E21" s="25">
        <v>0</v>
      </c>
      <c r="F21" s="25">
        <v>0</v>
      </c>
      <c r="G21" s="25">
        <v>36166</v>
      </c>
      <c r="H21" s="25">
        <v>296635</v>
      </c>
      <c r="I21" s="25">
        <v>614230</v>
      </c>
      <c r="J21" s="25">
        <v>970274</v>
      </c>
      <c r="K21" s="25">
        <v>9026607</v>
      </c>
      <c r="L21" s="25">
        <v>3641830</v>
      </c>
      <c r="M21" s="25">
        <v>193351</v>
      </c>
      <c r="N21" s="25">
        <v>136237</v>
      </c>
      <c r="O21" s="25">
        <v>2547746</v>
      </c>
      <c r="P21" s="25">
        <v>1787062</v>
      </c>
      <c r="Q21" s="25">
        <v>1054174</v>
      </c>
      <c r="R21" s="25">
        <v>1185120</v>
      </c>
      <c r="S21" s="25">
        <v>6574102</v>
      </c>
    </row>
    <row r="22" spans="1:19" x14ac:dyDescent="0.2">
      <c r="A22" s="24">
        <v>39</v>
      </c>
      <c r="B22" s="24" t="s">
        <v>45</v>
      </c>
      <c r="C22" s="24" t="s">
        <v>160</v>
      </c>
      <c r="D22" s="25">
        <v>219354123</v>
      </c>
      <c r="E22" s="25">
        <v>543987</v>
      </c>
      <c r="F22" s="25">
        <v>0</v>
      </c>
      <c r="G22" s="25">
        <v>3066334</v>
      </c>
      <c r="H22" s="25">
        <v>17080</v>
      </c>
      <c r="I22" s="25">
        <v>252</v>
      </c>
      <c r="J22" s="25">
        <v>3813761</v>
      </c>
      <c r="K22" s="25">
        <v>109958102</v>
      </c>
      <c r="L22" s="25">
        <v>82851819</v>
      </c>
      <c r="M22" s="25">
        <v>6751527</v>
      </c>
      <c r="N22" s="25">
        <v>4182802</v>
      </c>
      <c r="O22" s="25">
        <v>70574759</v>
      </c>
      <c r="P22" s="25">
        <v>36949605</v>
      </c>
      <c r="Q22" s="25">
        <v>9683909</v>
      </c>
      <c r="R22" s="25">
        <v>976412</v>
      </c>
      <c r="S22" s="25">
        <v>118184685</v>
      </c>
    </row>
    <row r="23" spans="1:19" x14ac:dyDescent="0.2">
      <c r="A23" s="24">
        <v>42</v>
      </c>
      <c r="B23" s="24" t="s">
        <v>46</v>
      </c>
      <c r="C23" s="24" t="s">
        <v>160</v>
      </c>
      <c r="D23" s="25">
        <v>20817982</v>
      </c>
      <c r="E23" s="25">
        <v>2206918</v>
      </c>
      <c r="F23" s="25">
        <v>549199</v>
      </c>
      <c r="G23" s="25">
        <v>0</v>
      </c>
      <c r="H23" s="25">
        <v>6178</v>
      </c>
      <c r="I23" s="25">
        <v>530996</v>
      </c>
      <c r="J23" s="25">
        <v>245493</v>
      </c>
      <c r="K23" s="25">
        <v>18533805</v>
      </c>
      <c r="L23" s="25">
        <v>7693114</v>
      </c>
      <c r="M23" s="25">
        <v>101070</v>
      </c>
      <c r="N23" s="25">
        <v>4464</v>
      </c>
      <c r="O23" s="25">
        <v>9244348</v>
      </c>
      <c r="P23" s="25">
        <v>4361557</v>
      </c>
      <c r="Q23" s="25">
        <v>2573734</v>
      </c>
      <c r="R23" s="25">
        <v>2559363</v>
      </c>
      <c r="S23" s="25">
        <v>18739002</v>
      </c>
    </row>
    <row r="24" spans="1:19" x14ac:dyDescent="0.2">
      <c r="A24" s="24">
        <v>45</v>
      </c>
      <c r="B24" s="24" t="s">
        <v>47</v>
      </c>
      <c r="C24" s="24" t="s">
        <v>160</v>
      </c>
      <c r="D24" s="25">
        <v>160810891</v>
      </c>
      <c r="E24" s="25">
        <v>2501000</v>
      </c>
      <c r="F24" s="25">
        <v>6265238</v>
      </c>
      <c r="G24" s="25">
        <v>0</v>
      </c>
      <c r="H24" s="25">
        <v>184907</v>
      </c>
      <c r="I24" s="25">
        <v>9049444</v>
      </c>
      <c r="J24" s="25">
        <v>3014401</v>
      </c>
      <c r="K24" s="25">
        <v>79928025</v>
      </c>
      <c r="L24" s="25">
        <v>53114024</v>
      </c>
      <c r="M24" s="25">
        <v>2209367</v>
      </c>
      <c r="N24" s="25">
        <v>342494</v>
      </c>
      <c r="O24" s="25">
        <v>47278788</v>
      </c>
      <c r="P24" s="25">
        <v>19812177</v>
      </c>
      <c r="Q24" s="25">
        <v>14467883</v>
      </c>
      <c r="R24" s="25">
        <v>1211587</v>
      </c>
      <c r="S24" s="25">
        <v>82770435</v>
      </c>
    </row>
    <row r="25" spans="1:19" x14ac:dyDescent="0.2">
      <c r="A25" s="24">
        <v>46</v>
      </c>
      <c r="B25" s="24" t="s">
        <v>48</v>
      </c>
      <c r="C25" s="24" t="s">
        <v>160</v>
      </c>
      <c r="D25" s="25">
        <v>99145</v>
      </c>
      <c r="E25" s="25">
        <v>0</v>
      </c>
      <c r="F25" s="25">
        <v>0</v>
      </c>
      <c r="G25" s="25">
        <v>0</v>
      </c>
      <c r="H25" s="25">
        <v>0</v>
      </c>
      <c r="I25" s="25">
        <v>235701</v>
      </c>
      <c r="J25" s="25">
        <v>14196</v>
      </c>
      <c r="K25" s="25">
        <v>5609430</v>
      </c>
      <c r="L25" s="25">
        <v>3729475</v>
      </c>
      <c r="M25" s="25">
        <v>39305</v>
      </c>
      <c r="N25" s="25">
        <v>0</v>
      </c>
      <c r="O25" s="25">
        <v>1984852</v>
      </c>
      <c r="P25" s="25">
        <v>821245</v>
      </c>
      <c r="Q25" s="25">
        <v>602191</v>
      </c>
      <c r="R25" s="25">
        <v>0</v>
      </c>
      <c r="S25" s="25">
        <v>3408288</v>
      </c>
    </row>
    <row r="26" spans="1:19" x14ac:dyDescent="0.2">
      <c r="A26" s="24">
        <v>48</v>
      </c>
      <c r="B26" s="24" t="s">
        <v>49</v>
      </c>
      <c r="C26" s="24" t="s">
        <v>160</v>
      </c>
      <c r="D26" s="25">
        <v>35850</v>
      </c>
      <c r="E26" s="25">
        <v>0</v>
      </c>
      <c r="F26" s="25">
        <v>0</v>
      </c>
      <c r="G26" s="25">
        <v>2797</v>
      </c>
      <c r="H26" s="25">
        <v>0</v>
      </c>
      <c r="I26" s="25">
        <v>0</v>
      </c>
      <c r="J26" s="25">
        <v>0</v>
      </c>
      <c r="K26" s="25">
        <v>149985</v>
      </c>
      <c r="L26" s="25">
        <v>292280</v>
      </c>
      <c r="M26" s="25">
        <v>22824</v>
      </c>
      <c r="N26" s="25">
        <v>0</v>
      </c>
      <c r="O26" s="25">
        <v>50205</v>
      </c>
      <c r="P26" s="25">
        <v>70618</v>
      </c>
      <c r="Q26" s="25">
        <v>0</v>
      </c>
      <c r="R26" s="25">
        <v>0</v>
      </c>
      <c r="S26" s="25">
        <v>120823</v>
      </c>
    </row>
    <row r="27" spans="1:19" x14ac:dyDescent="0.2">
      <c r="A27" s="24">
        <v>50</v>
      </c>
      <c r="B27" s="24" t="s">
        <v>50</v>
      </c>
      <c r="C27" s="24" t="s">
        <v>160</v>
      </c>
      <c r="D27" s="25">
        <v>30328581</v>
      </c>
      <c r="E27" s="25">
        <v>0</v>
      </c>
      <c r="F27" s="25">
        <v>1349495</v>
      </c>
      <c r="G27" s="25">
        <v>0</v>
      </c>
      <c r="H27" s="25">
        <v>0</v>
      </c>
      <c r="I27" s="25">
        <v>1904277</v>
      </c>
      <c r="J27" s="25">
        <v>2852369</v>
      </c>
      <c r="K27" s="25">
        <v>14380485</v>
      </c>
      <c r="L27" s="25">
        <v>12875417</v>
      </c>
      <c r="M27" s="25">
        <v>777874</v>
      </c>
      <c r="N27" s="25">
        <v>497971</v>
      </c>
      <c r="O27" s="25">
        <v>5545186</v>
      </c>
      <c r="P27" s="25">
        <v>6783077</v>
      </c>
      <c r="Q27" s="25">
        <v>1342541</v>
      </c>
      <c r="R27" s="25">
        <v>0</v>
      </c>
      <c r="S27" s="25">
        <v>13670804</v>
      </c>
    </row>
    <row r="28" spans="1:19" x14ac:dyDescent="0.2">
      <c r="A28" s="24">
        <v>54</v>
      </c>
      <c r="B28" s="24" t="s">
        <v>51</v>
      </c>
      <c r="C28" s="24" t="s">
        <v>160</v>
      </c>
      <c r="D28" s="25">
        <v>11031395</v>
      </c>
      <c r="E28" s="25">
        <v>0</v>
      </c>
      <c r="F28" s="25">
        <v>178205</v>
      </c>
      <c r="G28" s="25">
        <v>0</v>
      </c>
      <c r="H28" s="25">
        <v>0</v>
      </c>
      <c r="I28" s="25">
        <v>109052</v>
      </c>
      <c r="J28" s="25">
        <v>4371233</v>
      </c>
      <c r="K28" s="25">
        <v>10071362</v>
      </c>
      <c r="L28" s="25">
        <v>7730267</v>
      </c>
      <c r="M28" s="25">
        <v>122849</v>
      </c>
      <c r="N28" s="25">
        <v>778839</v>
      </c>
      <c r="O28" s="25">
        <v>5186825</v>
      </c>
      <c r="P28" s="25">
        <v>889487</v>
      </c>
      <c r="Q28" s="25">
        <v>93535</v>
      </c>
      <c r="R28" s="25">
        <v>0</v>
      </c>
      <c r="S28" s="25">
        <v>6169847</v>
      </c>
    </row>
    <row r="29" spans="1:19" x14ac:dyDescent="0.2">
      <c r="A29" s="24">
        <v>68</v>
      </c>
      <c r="B29" s="24" t="s">
        <v>52</v>
      </c>
      <c r="C29" s="24" t="s">
        <v>160</v>
      </c>
      <c r="D29" s="25">
        <v>4989349</v>
      </c>
      <c r="E29" s="25">
        <v>0</v>
      </c>
      <c r="F29" s="25">
        <v>9947</v>
      </c>
      <c r="G29" s="25">
        <v>0</v>
      </c>
      <c r="H29" s="25">
        <v>0</v>
      </c>
      <c r="I29" s="25">
        <v>136569</v>
      </c>
      <c r="J29" s="25">
        <v>191130</v>
      </c>
      <c r="K29" s="25">
        <v>1255823</v>
      </c>
      <c r="L29" s="25">
        <v>2260508</v>
      </c>
      <c r="M29" s="25">
        <v>10898</v>
      </c>
      <c r="N29" s="25">
        <v>0</v>
      </c>
      <c r="O29" s="25">
        <v>692002</v>
      </c>
      <c r="P29" s="25">
        <v>297415</v>
      </c>
      <c r="Q29" s="25">
        <v>488752</v>
      </c>
      <c r="R29" s="25">
        <v>91304</v>
      </c>
      <c r="S29" s="25">
        <v>1569473</v>
      </c>
    </row>
    <row r="30" spans="1:19" x14ac:dyDescent="0.2">
      <c r="A30" s="24">
        <v>69</v>
      </c>
      <c r="B30" s="24" t="s">
        <v>53</v>
      </c>
      <c r="C30" s="24" t="s">
        <v>160</v>
      </c>
      <c r="D30" s="25">
        <v>43007393</v>
      </c>
      <c r="E30" s="25">
        <v>0</v>
      </c>
      <c r="F30" s="25">
        <v>1357379</v>
      </c>
      <c r="G30" s="25">
        <v>2237789</v>
      </c>
      <c r="H30" s="25">
        <v>0</v>
      </c>
      <c r="I30" s="25">
        <v>3348237</v>
      </c>
      <c r="J30" s="25">
        <v>439416</v>
      </c>
      <c r="K30" s="25">
        <v>27253621</v>
      </c>
      <c r="L30" s="25">
        <v>16438888</v>
      </c>
      <c r="M30" s="25">
        <v>701712</v>
      </c>
      <c r="N30" s="25">
        <v>271917</v>
      </c>
      <c r="O30" s="25">
        <v>10671470</v>
      </c>
      <c r="P30" s="25">
        <v>5954986</v>
      </c>
      <c r="Q30" s="25">
        <v>3400732</v>
      </c>
      <c r="R30" s="25">
        <v>7247078</v>
      </c>
      <c r="S30" s="25">
        <v>27274266</v>
      </c>
    </row>
    <row r="31" spans="1:19" x14ac:dyDescent="0.2">
      <c r="A31" s="24">
        <v>70</v>
      </c>
      <c r="B31" s="24" t="s">
        <v>54</v>
      </c>
      <c r="C31" s="24" t="s">
        <v>161</v>
      </c>
      <c r="D31" s="25">
        <v>236374949</v>
      </c>
      <c r="E31" s="25">
        <v>103930982</v>
      </c>
      <c r="F31" s="25">
        <v>20094147</v>
      </c>
      <c r="G31" s="25">
        <v>177230625</v>
      </c>
      <c r="H31" s="25">
        <v>2611012</v>
      </c>
      <c r="I31" s="25">
        <v>43071368</v>
      </c>
      <c r="J31" s="25">
        <v>58620048</v>
      </c>
      <c r="K31" s="25">
        <v>222501592</v>
      </c>
      <c r="L31" s="25">
        <v>393922549</v>
      </c>
      <c r="M31" s="25">
        <v>4873545</v>
      </c>
      <c r="N31" s="25">
        <v>823139</v>
      </c>
      <c r="O31" s="25">
        <v>206405728</v>
      </c>
      <c r="P31" s="25">
        <v>178935687</v>
      </c>
      <c r="Q31" s="25">
        <v>27385464</v>
      </c>
      <c r="R31" s="25">
        <v>16259778</v>
      </c>
      <c r="S31" s="25">
        <v>428986657</v>
      </c>
    </row>
    <row r="32" spans="1:19" x14ac:dyDescent="0.2">
      <c r="A32" s="24">
        <v>71</v>
      </c>
      <c r="B32" s="24" t="s">
        <v>55</v>
      </c>
      <c r="C32" s="24" t="s">
        <v>161</v>
      </c>
      <c r="D32" s="25">
        <v>104694835</v>
      </c>
      <c r="E32" s="25">
        <v>43453703</v>
      </c>
      <c r="F32" s="25">
        <v>0</v>
      </c>
      <c r="G32" s="25">
        <v>4193235</v>
      </c>
      <c r="H32" s="25">
        <v>484239</v>
      </c>
      <c r="I32" s="25">
        <v>1558905</v>
      </c>
      <c r="J32" s="25">
        <v>7166360</v>
      </c>
      <c r="K32" s="25">
        <v>78848241</v>
      </c>
      <c r="L32" s="25">
        <v>63798754</v>
      </c>
      <c r="M32" s="25">
        <v>2326518</v>
      </c>
      <c r="N32" s="25">
        <v>4632786</v>
      </c>
      <c r="O32" s="25">
        <v>66156216</v>
      </c>
      <c r="P32" s="25">
        <v>20280254</v>
      </c>
      <c r="Q32" s="25">
        <v>8572331</v>
      </c>
      <c r="R32" s="25">
        <v>0</v>
      </c>
      <c r="S32" s="25">
        <v>95008801</v>
      </c>
    </row>
    <row r="33" spans="1:19" x14ac:dyDescent="0.2">
      <c r="A33" s="24">
        <v>72</v>
      </c>
      <c r="B33" s="24" t="s">
        <v>56</v>
      </c>
      <c r="C33" s="24" t="s">
        <v>161</v>
      </c>
      <c r="D33" s="25">
        <v>74558867</v>
      </c>
      <c r="E33" s="25">
        <v>25765016</v>
      </c>
      <c r="F33" s="25">
        <v>197149</v>
      </c>
      <c r="G33" s="25">
        <v>2470966</v>
      </c>
      <c r="H33" s="25">
        <v>932754</v>
      </c>
      <c r="I33" s="25">
        <v>2694407</v>
      </c>
      <c r="J33" s="25">
        <v>604098</v>
      </c>
      <c r="K33" s="25">
        <v>52211341</v>
      </c>
      <c r="L33" s="25">
        <v>42036051</v>
      </c>
      <c r="M33" s="25">
        <v>2629311</v>
      </c>
      <c r="N33" s="25">
        <v>23296</v>
      </c>
      <c r="O33" s="25">
        <v>35220056</v>
      </c>
      <c r="P33" s="25">
        <v>22689233</v>
      </c>
      <c r="Q33" s="25">
        <v>5410315</v>
      </c>
      <c r="R33" s="25">
        <v>31409</v>
      </c>
      <c r="S33" s="25">
        <v>63351013</v>
      </c>
    </row>
    <row r="34" spans="1:19" x14ac:dyDescent="0.2">
      <c r="A34" s="24">
        <v>73</v>
      </c>
      <c r="B34" s="24" t="s">
        <v>57</v>
      </c>
      <c r="C34" s="24" t="s">
        <v>161</v>
      </c>
      <c r="D34" s="25">
        <v>48622331</v>
      </c>
      <c r="E34" s="25">
        <v>16939989</v>
      </c>
      <c r="F34" s="25">
        <v>0</v>
      </c>
      <c r="G34" s="25">
        <v>999568</v>
      </c>
      <c r="H34" s="25">
        <v>0</v>
      </c>
      <c r="I34" s="25">
        <v>6907850</v>
      </c>
      <c r="J34" s="25">
        <v>0</v>
      </c>
      <c r="K34" s="25">
        <v>22813943</v>
      </c>
      <c r="L34" s="25">
        <v>26330279</v>
      </c>
      <c r="M34" s="25">
        <v>2870463</v>
      </c>
      <c r="N34" s="25">
        <v>1276620</v>
      </c>
      <c r="O34" s="25">
        <v>19765778</v>
      </c>
      <c r="P34" s="25">
        <v>13538646</v>
      </c>
      <c r="Q34" s="25">
        <v>3048165</v>
      </c>
      <c r="R34" s="25">
        <v>219613</v>
      </c>
      <c r="S34" s="25">
        <v>36572202</v>
      </c>
    </row>
    <row r="35" spans="1:19" x14ac:dyDescent="0.2">
      <c r="A35" s="24">
        <v>74</v>
      </c>
      <c r="B35" s="24" t="s">
        <v>58</v>
      </c>
      <c r="C35" s="24" t="s">
        <v>161</v>
      </c>
      <c r="D35" s="25">
        <v>25337429</v>
      </c>
      <c r="E35" s="25">
        <v>14708269</v>
      </c>
      <c r="F35" s="25">
        <v>101264</v>
      </c>
      <c r="G35" s="25">
        <v>526672</v>
      </c>
      <c r="H35" s="25">
        <v>57080</v>
      </c>
      <c r="I35" s="25">
        <v>2959253</v>
      </c>
      <c r="J35" s="25">
        <v>5389722</v>
      </c>
      <c r="K35" s="25">
        <v>14902536</v>
      </c>
      <c r="L35" s="25">
        <v>26182848</v>
      </c>
      <c r="M35" s="25">
        <v>401956</v>
      </c>
      <c r="N35" s="25">
        <v>491161</v>
      </c>
      <c r="O35" s="25">
        <v>13640179</v>
      </c>
      <c r="P35" s="25">
        <v>13103853</v>
      </c>
      <c r="Q35" s="25">
        <v>1444431</v>
      </c>
      <c r="R35" s="25">
        <v>1311213</v>
      </c>
      <c r="S35" s="25">
        <v>29499676</v>
      </c>
    </row>
    <row r="36" spans="1:19" x14ac:dyDescent="0.2">
      <c r="A36" s="24">
        <v>75</v>
      </c>
      <c r="B36" s="24" t="s">
        <v>59</v>
      </c>
      <c r="C36" s="24" t="s">
        <v>161</v>
      </c>
      <c r="D36" s="25">
        <v>36534655</v>
      </c>
      <c r="E36" s="25">
        <v>26597680</v>
      </c>
      <c r="F36" s="25">
        <v>0</v>
      </c>
      <c r="G36" s="25">
        <v>138246</v>
      </c>
      <c r="H36" s="25">
        <v>0</v>
      </c>
      <c r="I36" s="25">
        <v>1867568</v>
      </c>
      <c r="J36" s="25">
        <v>1590486</v>
      </c>
      <c r="K36" s="25">
        <v>48523903</v>
      </c>
      <c r="L36" s="25">
        <v>18810194</v>
      </c>
      <c r="M36" s="25">
        <v>2360124</v>
      </c>
      <c r="N36" s="25">
        <v>185829</v>
      </c>
      <c r="O36" s="25">
        <v>28288306</v>
      </c>
      <c r="P36" s="25">
        <v>12245278</v>
      </c>
      <c r="Q36" s="25">
        <v>5577805</v>
      </c>
      <c r="R36" s="25">
        <v>1445429</v>
      </c>
      <c r="S36" s="25">
        <v>47556818</v>
      </c>
    </row>
    <row r="37" spans="1:19" x14ac:dyDescent="0.2">
      <c r="A37" s="24">
        <v>76</v>
      </c>
      <c r="B37" s="24" t="s">
        <v>60</v>
      </c>
      <c r="C37" s="24" t="s">
        <v>161</v>
      </c>
      <c r="D37" s="25">
        <v>48287112</v>
      </c>
      <c r="E37" s="25">
        <v>22039427</v>
      </c>
      <c r="F37" s="25">
        <v>0</v>
      </c>
      <c r="G37" s="25">
        <v>0</v>
      </c>
      <c r="H37" s="25">
        <v>35505</v>
      </c>
      <c r="I37" s="25">
        <v>19279397</v>
      </c>
      <c r="J37" s="25">
        <v>19883731</v>
      </c>
      <c r="K37" s="25">
        <v>76900628</v>
      </c>
      <c r="L37" s="25">
        <v>35848911</v>
      </c>
      <c r="M37" s="25">
        <v>665931</v>
      </c>
      <c r="N37" s="25">
        <v>0</v>
      </c>
      <c r="O37" s="25">
        <v>26653055</v>
      </c>
      <c r="P37" s="25">
        <v>45110630</v>
      </c>
      <c r="Q37" s="25">
        <v>2425321</v>
      </c>
      <c r="R37" s="25">
        <v>1425369</v>
      </c>
      <c r="S37" s="25">
        <v>75614375</v>
      </c>
    </row>
    <row r="38" spans="1:19" s="35" customFormat="1" x14ac:dyDescent="0.2">
      <c r="A38" s="33">
        <v>77</v>
      </c>
      <c r="B38" s="33" t="s">
        <v>184</v>
      </c>
      <c r="C38" s="33" t="s">
        <v>161</v>
      </c>
      <c r="D38" s="33"/>
      <c r="E38" s="33"/>
      <c r="F38" s="33"/>
      <c r="G38" s="33"/>
      <c r="H38" s="33"/>
      <c r="I38" s="33"/>
      <c r="J38" s="33"/>
      <c r="K38" s="34"/>
      <c r="L38" s="34"/>
      <c r="M38" s="34"/>
      <c r="N38" s="34"/>
      <c r="O38" s="34"/>
      <c r="P38" s="34"/>
      <c r="Q38" s="34"/>
      <c r="R38" s="34"/>
      <c r="S38" s="34"/>
    </row>
    <row r="39" spans="1:19" x14ac:dyDescent="0.2">
      <c r="A39" s="24">
        <v>78</v>
      </c>
      <c r="B39" s="24" t="s">
        <v>62</v>
      </c>
      <c r="C39" s="24" t="s">
        <v>161</v>
      </c>
      <c r="D39" s="25">
        <v>18747713</v>
      </c>
      <c r="E39" s="25">
        <v>28372588</v>
      </c>
      <c r="F39" s="25">
        <v>0</v>
      </c>
      <c r="G39" s="25">
        <v>3671934</v>
      </c>
      <c r="H39" s="25">
        <v>270073</v>
      </c>
      <c r="I39" s="25">
        <v>2278387</v>
      </c>
      <c r="J39" s="25">
        <v>4820123</v>
      </c>
      <c r="K39" s="25">
        <v>64737727</v>
      </c>
      <c r="L39" s="25">
        <v>17667510</v>
      </c>
      <c r="M39" s="25">
        <v>317671</v>
      </c>
      <c r="N39" s="25">
        <v>206824</v>
      </c>
      <c r="O39" s="25">
        <v>33625722</v>
      </c>
      <c r="P39" s="25">
        <v>21462616</v>
      </c>
      <c r="Q39" s="25">
        <v>545103</v>
      </c>
      <c r="R39" s="25">
        <v>1319554</v>
      </c>
      <c r="S39" s="25">
        <v>56952995</v>
      </c>
    </row>
    <row r="40" spans="1:19" x14ac:dyDescent="0.2">
      <c r="A40" s="24">
        <v>79</v>
      </c>
      <c r="B40" s="24" t="s">
        <v>63</v>
      </c>
      <c r="C40" s="24" t="s">
        <v>161</v>
      </c>
      <c r="D40" s="25">
        <v>8827996</v>
      </c>
      <c r="E40" s="25">
        <v>5574542</v>
      </c>
      <c r="F40" s="25">
        <v>0</v>
      </c>
      <c r="G40" s="25">
        <v>236928</v>
      </c>
      <c r="H40" s="25">
        <v>0</v>
      </c>
      <c r="I40" s="25">
        <v>2541372</v>
      </c>
      <c r="J40" s="25">
        <v>1324409</v>
      </c>
      <c r="K40" s="25">
        <v>22376216</v>
      </c>
      <c r="L40" s="25">
        <v>5082430</v>
      </c>
      <c r="M40" s="25">
        <v>1445</v>
      </c>
      <c r="N40" s="25">
        <v>0</v>
      </c>
      <c r="O40" s="25">
        <v>13018105</v>
      </c>
      <c r="P40" s="25">
        <v>5257158</v>
      </c>
      <c r="Q40" s="25">
        <v>3875101</v>
      </c>
      <c r="R40" s="25">
        <v>211851</v>
      </c>
      <c r="S40" s="25">
        <v>22362215</v>
      </c>
    </row>
    <row r="41" spans="1:19" x14ac:dyDescent="0.2">
      <c r="A41" s="24">
        <v>80</v>
      </c>
      <c r="B41" s="24" t="s">
        <v>64</v>
      </c>
      <c r="C41" s="24" t="s">
        <v>161</v>
      </c>
      <c r="D41" s="25">
        <v>12172845</v>
      </c>
      <c r="E41" s="25">
        <v>27325368</v>
      </c>
      <c r="F41" s="25">
        <v>120959</v>
      </c>
      <c r="G41" s="25">
        <v>73281</v>
      </c>
      <c r="H41" s="25">
        <v>34160</v>
      </c>
      <c r="I41" s="25">
        <v>1340127</v>
      </c>
      <c r="J41" s="25">
        <v>9282355</v>
      </c>
      <c r="K41" s="25">
        <v>45956930</v>
      </c>
      <c r="L41" s="25">
        <v>16151215</v>
      </c>
      <c r="M41" s="25">
        <v>40888</v>
      </c>
      <c r="N41" s="25">
        <v>12851</v>
      </c>
      <c r="O41" s="25">
        <v>18331852</v>
      </c>
      <c r="P41" s="25">
        <v>14071980</v>
      </c>
      <c r="Q41" s="25">
        <v>3023487</v>
      </c>
      <c r="R41" s="25">
        <v>885373</v>
      </c>
      <c r="S41" s="25">
        <v>36312692</v>
      </c>
    </row>
    <row r="42" spans="1:19" x14ac:dyDescent="0.2">
      <c r="A42" s="24">
        <v>81</v>
      </c>
      <c r="B42" s="24" t="s">
        <v>65</v>
      </c>
      <c r="C42" s="24" t="s">
        <v>161</v>
      </c>
      <c r="D42" s="25">
        <v>11578392</v>
      </c>
      <c r="E42" s="25">
        <v>8372173</v>
      </c>
      <c r="F42" s="25">
        <v>0</v>
      </c>
      <c r="G42" s="25">
        <v>262188</v>
      </c>
      <c r="H42" s="25">
        <v>88295</v>
      </c>
      <c r="I42" s="25">
        <v>2410600</v>
      </c>
      <c r="J42" s="25">
        <v>6396374</v>
      </c>
      <c r="K42" s="25">
        <v>22534215</v>
      </c>
      <c r="L42" s="25">
        <v>19448650</v>
      </c>
      <c r="M42" s="25">
        <v>3574172</v>
      </c>
      <c r="N42" s="25">
        <v>13436</v>
      </c>
      <c r="O42" s="25">
        <v>11223689</v>
      </c>
      <c r="P42" s="25">
        <v>10217740</v>
      </c>
      <c r="Q42" s="25">
        <v>1519504</v>
      </c>
      <c r="R42" s="25">
        <v>0</v>
      </c>
      <c r="S42" s="25">
        <v>22960933</v>
      </c>
    </row>
    <row r="43" spans="1:19" x14ac:dyDescent="0.2">
      <c r="A43" s="24">
        <v>82</v>
      </c>
      <c r="B43" s="24" t="s">
        <v>66</v>
      </c>
      <c r="C43" s="24" t="s">
        <v>161</v>
      </c>
      <c r="D43" s="25">
        <v>5693444</v>
      </c>
      <c r="E43" s="25">
        <v>15944845</v>
      </c>
      <c r="F43" s="25">
        <v>0</v>
      </c>
      <c r="G43" s="25">
        <v>155523</v>
      </c>
      <c r="H43" s="25">
        <v>17080</v>
      </c>
      <c r="I43" s="25">
        <v>2620435</v>
      </c>
      <c r="J43" s="25">
        <v>32200</v>
      </c>
      <c r="K43" s="25">
        <v>13372388</v>
      </c>
      <c r="L43" s="25">
        <v>14480970</v>
      </c>
      <c r="M43" s="25">
        <v>103435</v>
      </c>
      <c r="N43" s="25">
        <v>0</v>
      </c>
      <c r="O43" s="25">
        <v>9959135</v>
      </c>
      <c r="P43" s="25">
        <v>6611797</v>
      </c>
      <c r="Q43" s="25">
        <v>1352246</v>
      </c>
      <c r="R43" s="25">
        <v>2032792</v>
      </c>
      <c r="S43" s="25">
        <v>19955970</v>
      </c>
    </row>
    <row r="44" spans="1:19" x14ac:dyDescent="0.2">
      <c r="A44" s="24">
        <v>83</v>
      </c>
      <c r="B44" s="24" t="s">
        <v>67</v>
      </c>
      <c r="C44" s="24" t="s">
        <v>161</v>
      </c>
      <c r="D44" s="25">
        <v>7803173</v>
      </c>
      <c r="E44" s="25">
        <v>11292247</v>
      </c>
      <c r="F44" s="25">
        <v>0</v>
      </c>
      <c r="G44" s="25">
        <v>980332</v>
      </c>
      <c r="H44" s="25">
        <v>17080</v>
      </c>
      <c r="I44" s="25">
        <v>785993</v>
      </c>
      <c r="J44" s="25">
        <v>985028</v>
      </c>
      <c r="K44" s="25">
        <v>15842469</v>
      </c>
      <c r="L44" s="25">
        <v>20308783</v>
      </c>
      <c r="M44" s="25">
        <v>528757</v>
      </c>
      <c r="N44" s="25">
        <v>0</v>
      </c>
      <c r="O44" s="25">
        <v>562256</v>
      </c>
      <c r="P44" s="25">
        <v>13524227</v>
      </c>
      <c r="Q44" s="25">
        <v>13155520</v>
      </c>
      <c r="R44" s="25">
        <v>0</v>
      </c>
      <c r="S44" s="25">
        <v>27242003</v>
      </c>
    </row>
    <row r="45" spans="1:19" x14ac:dyDescent="0.2">
      <c r="A45" s="24">
        <v>84</v>
      </c>
      <c r="B45" s="24" t="s">
        <v>68</v>
      </c>
      <c r="C45" s="24" t="s">
        <v>161</v>
      </c>
      <c r="D45" s="25">
        <v>10011254</v>
      </c>
      <c r="E45" s="25">
        <v>14217336</v>
      </c>
      <c r="F45" s="25">
        <v>227941</v>
      </c>
      <c r="G45" s="25">
        <v>372882</v>
      </c>
      <c r="H45" s="25">
        <v>117825</v>
      </c>
      <c r="I45" s="25">
        <v>1436979</v>
      </c>
      <c r="J45" s="25">
        <v>4346780</v>
      </c>
      <c r="K45" s="25">
        <v>36201995</v>
      </c>
      <c r="L45" s="25">
        <v>10516035</v>
      </c>
      <c r="M45" s="25">
        <v>1039754</v>
      </c>
      <c r="N45" s="25">
        <v>0</v>
      </c>
      <c r="O45" s="25">
        <v>16662122</v>
      </c>
      <c r="P45" s="25">
        <v>13406514</v>
      </c>
      <c r="Q45" s="25">
        <v>326398</v>
      </c>
      <c r="R45" s="25">
        <v>709356</v>
      </c>
      <c r="S45" s="25">
        <v>31104390</v>
      </c>
    </row>
    <row r="46" spans="1:19" x14ac:dyDescent="0.2">
      <c r="A46" s="24">
        <v>85</v>
      </c>
      <c r="B46" s="24" t="s">
        <v>69</v>
      </c>
      <c r="C46" s="24" t="s">
        <v>161</v>
      </c>
      <c r="D46" s="25">
        <v>10295855</v>
      </c>
      <c r="E46" s="25">
        <v>13171394</v>
      </c>
      <c r="F46" s="25">
        <v>0</v>
      </c>
      <c r="G46" s="25">
        <v>0</v>
      </c>
      <c r="H46" s="25">
        <v>0</v>
      </c>
      <c r="I46" s="25">
        <v>2408367</v>
      </c>
      <c r="J46" s="25">
        <v>2537661</v>
      </c>
      <c r="K46" s="25">
        <v>34160013</v>
      </c>
      <c r="L46" s="25">
        <v>12303325</v>
      </c>
      <c r="M46" s="25">
        <v>184538</v>
      </c>
      <c r="N46" s="25">
        <v>0</v>
      </c>
      <c r="O46" s="25">
        <v>15141071</v>
      </c>
      <c r="P46" s="25">
        <v>6305626</v>
      </c>
      <c r="Q46" s="25">
        <v>10878714</v>
      </c>
      <c r="R46" s="25">
        <v>1402136</v>
      </c>
      <c r="S46" s="25">
        <v>33727547</v>
      </c>
    </row>
    <row r="47" spans="1:19" x14ac:dyDescent="0.2">
      <c r="A47" s="24">
        <v>86</v>
      </c>
      <c r="B47" s="24" t="s">
        <v>70</v>
      </c>
      <c r="C47" s="24" t="s">
        <v>161</v>
      </c>
      <c r="D47" s="25">
        <v>188881776</v>
      </c>
      <c r="E47" s="25">
        <v>111395888</v>
      </c>
      <c r="F47" s="25">
        <v>46828396</v>
      </c>
      <c r="G47" s="25">
        <v>9035723</v>
      </c>
      <c r="H47" s="25">
        <v>0</v>
      </c>
      <c r="I47" s="25">
        <v>69869247</v>
      </c>
      <c r="J47" s="25">
        <v>30679733</v>
      </c>
      <c r="K47" s="25">
        <v>247122940</v>
      </c>
      <c r="L47" s="25">
        <v>154188663</v>
      </c>
      <c r="M47" s="25">
        <v>6876394</v>
      </c>
      <c r="N47" s="25">
        <v>5528593</v>
      </c>
      <c r="O47" s="25">
        <v>121754476</v>
      </c>
      <c r="P47" s="25">
        <v>117376773</v>
      </c>
      <c r="Q47" s="25">
        <v>0</v>
      </c>
      <c r="R47" s="25">
        <v>15553398</v>
      </c>
      <c r="S47" s="25">
        <v>254684647</v>
      </c>
    </row>
    <row r="48" spans="1:19" x14ac:dyDescent="0.2">
      <c r="A48" s="24">
        <v>87</v>
      </c>
      <c r="B48" s="24" t="s">
        <v>71</v>
      </c>
      <c r="C48" s="24" t="s">
        <v>161</v>
      </c>
      <c r="D48" s="25">
        <v>75366424</v>
      </c>
      <c r="E48" s="25">
        <v>51236369</v>
      </c>
      <c r="F48" s="25">
        <v>1426580</v>
      </c>
      <c r="G48" s="25">
        <v>24300296</v>
      </c>
      <c r="H48" s="25">
        <v>605317</v>
      </c>
      <c r="I48" s="25">
        <v>99257833</v>
      </c>
      <c r="J48" s="25">
        <v>8749887</v>
      </c>
      <c r="K48" s="25">
        <v>177981484</v>
      </c>
      <c r="L48" s="25">
        <v>76145123</v>
      </c>
      <c r="M48" s="25">
        <v>11486527</v>
      </c>
      <c r="N48" s="25">
        <v>9872267</v>
      </c>
      <c r="O48" s="25">
        <v>66145850</v>
      </c>
      <c r="P48" s="25">
        <v>54989565</v>
      </c>
      <c r="Q48" s="25">
        <v>3316100</v>
      </c>
      <c r="R48" s="25">
        <v>18750257</v>
      </c>
      <c r="S48" s="25">
        <v>143201772</v>
      </c>
    </row>
    <row r="49" spans="1:19" x14ac:dyDescent="0.2">
      <c r="A49" s="24">
        <v>88</v>
      </c>
      <c r="B49" s="24" t="s">
        <v>72</v>
      </c>
      <c r="C49" s="24" t="s">
        <v>161</v>
      </c>
      <c r="D49" s="25">
        <v>99231634</v>
      </c>
      <c r="E49" s="25">
        <v>30424928</v>
      </c>
      <c r="F49" s="25">
        <v>0</v>
      </c>
      <c r="G49" s="25">
        <v>2954764</v>
      </c>
      <c r="H49" s="25">
        <v>1024534</v>
      </c>
      <c r="I49" s="25">
        <v>4278083</v>
      </c>
      <c r="J49" s="25">
        <v>8464227</v>
      </c>
      <c r="K49" s="25">
        <v>78492443</v>
      </c>
      <c r="L49" s="25">
        <v>49388955</v>
      </c>
      <c r="M49" s="25">
        <v>2551605</v>
      </c>
      <c r="N49" s="25">
        <v>735526</v>
      </c>
      <c r="O49" s="25">
        <v>38544346</v>
      </c>
      <c r="P49" s="25">
        <v>29248596</v>
      </c>
      <c r="Q49" s="25">
        <v>2021783</v>
      </c>
      <c r="R49" s="25">
        <v>2073436</v>
      </c>
      <c r="S49" s="25">
        <v>71888161</v>
      </c>
    </row>
    <row r="50" spans="1:19" x14ac:dyDescent="0.2">
      <c r="A50" s="24">
        <v>89</v>
      </c>
      <c r="B50" s="24" t="s">
        <v>73</v>
      </c>
      <c r="C50" s="24" t="s">
        <v>161</v>
      </c>
      <c r="D50" s="25">
        <v>89874867</v>
      </c>
      <c r="E50" s="25">
        <v>33943206</v>
      </c>
      <c r="F50" s="25">
        <v>4211277</v>
      </c>
      <c r="G50" s="25">
        <v>0</v>
      </c>
      <c r="H50" s="25">
        <v>67830</v>
      </c>
      <c r="I50" s="25">
        <v>8646002</v>
      </c>
      <c r="J50" s="25">
        <v>9990389</v>
      </c>
      <c r="K50" s="25">
        <v>58811827</v>
      </c>
      <c r="L50" s="25">
        <v>55364680</v>
      </c>
      <c r="M50" s="25">
        <v>452400</v>
      </c>
      <c r="N50" s="25">
        <v>15935</v>
      </c>
      <c r="O50" s="25">
        <v>34085943</v>
      </c>
      <c r="P50" s="25">
        <v>26339646</v>
      </c>
      <c r="Q50" s="25">
        <v>2819732</v>
      </c>
      <c r="R50" s="25">
        <v>9794548</v>
      </c>
      <c r="S50" s="25">
        <v>73039869</v>
      </c>
    </row>
    <row r="51" spans="1:19" x14ac:dyDescent="0.2">
      <c r="A51" s="24">
        <v>90</v>
      </c>
      <c r="B51" s="24" t="s">
        <v>74</v>
      </c>
      <c r="C51" s="24" t="s">
        <v>161</v>
      </c>
      <c r="D51" s="25">
        <v>31422288</v>
      </c>
      <c r="E51" s="25">
        <v>35895654</v>
      </c>
      <c r="F51" s="25">
        <v>0</v>
      </c>
      <c r="G51" s="25">
        <v>8441266</v>
      </c>
      <c r="H51" s="25">
        <v>334204</v>
      </c>
      <c r="I51" s="25">
        <v>1931570</v>
      </c>
      <c r="J51" s="25">
        <v>1395350</v>
      </c>
      <c r="K51" s="25">
        <v>79847820</v>
      </c>
      <c r="L51" s="25">
        <v>46932219</v>
      </c>
      <c r="M51" s="25">
        <v>5257004</v>
      </c>
      <c r="N51" s="25">
        <v>2526011</v>
      </c>
      <c r="O51" s="25">
        <v>36807944</v>
      </c>
      <c r="P51" s="25">
        <v>28005507</v>
      </c>
      <c r="Q51" s="25">
        <v>20061818</v>
      </c>
      <c r="R51" s="25">
        <v>2219152</v>
      </c>
      <c r="S51" s="25">
        <v>87094421</v>
      </c>
    </row>
    <row r="52" spans="1:19" x14ac:dyDescent="0.2">
      <c r="A52" s="24">
        <v>91</v>
      </c>
      <c r="B52" s="24" t="s">
        <v>75</v>
      </c>
      <c r="C52" s="24" t="s">
        <v>161</v>
      </c>
      <c r="D52" s="25">
        <v>46397207</v>
      </c>
      <c r="E52" s="25">
        <v>23492475</v>
      </c>
      <c r="F52" s="25">
        <v>0</v>
      </c>
      <c r="G52" s="25">
        <v>5861800</v>
      </c>
      <c r="H52" s="25">
        <v>110436</v>
      </c>
      <c r="I52" s="25">
        <v>4586454</v>
      </c>
      <c r="J52" s="25">
        <v>679468</v>
      </c>
      <c r="K52" s="25">
        <v>43030026</v>
      </c>
      <c r="L52" s="25">
        <v>40589019</v>
      </c>
      <c r="M52" s="25">
        <v>951454</v>
      </c>
      <c r="N52" s="25">
        <v>14853</v>
      </c>
      <c r="O52" s="25">
        <v>25568654</v>
      </c>
      <c r="P52" s="25">
        <v>18031766</v>
      </c>
      <c r="Q52" s="25">
        <v>3162490</v>
      </c>
      <c r="R52" s="25">
        <v>40703</v>
      </c>
      <c r="S52" s="25">
        <v>46803613</v>
      </c>
    </row>
    <row r="53" spans="1:19" x14ac:dyDescent="0.2">
      <c r="A53" s="24">
        <v>92</v>
      </c>
      <c r="B53" s="24" t="s">
        <v>76</v>
      </c>
      <c r="C53" s="24" t="s">
        <v>161</v>
      </c>
      <c r="D53" s="25">
        <v>16405052</v>
      </c>
      <c r="E53" s="25">
        <v>10676185</v>
      </c>
      <c r="F53" s="25">
        <v>0</v>
      </c>
      <c r="G53" s="25">
        <v>0</v>
      </c>
      <c r="H53" s="25">
        <v>0</v>
      </c>
      <c r="I53" s="25">
        <v>1551603</v>
      </c>
      <c r="J53" s="25">
        <v>3433607</v>
      </c>
      <c r="K53" s="25">
        <v>38285332</v>
      </c>
      <c r="L53" s="25">
        <v>23741456</v>
      </c>
      <c r="M53" s="25">
        <v>1645849</v>
      </c>
      <c r="N53" s="25">
        <v>0</v>
      </c>
      <c r="O53" s="25">
        <v>25988471</v>
      </c>
      <c r="P53" s="25">
        <v>13480016</v>
      </c>
      <c r="Q53" s="25">
        <v>1243718</v>
      </c>
      <c r="R53" s="25">
        <v>1087553</v>
      </c>
      <c r="S53" s="25">
        <v>41799758</v>
      </c>
    </row>
    <row r="54" spans="1:19" x14ac:dyDescent="0.2">
      <c r="A54" s="24">
        <v>93</v>
      </c>
      <c r="B54" s="24" t="s">
        <v>77</v>
      </c>
      <c r="C54" s="24" t="s">
        <v>161</v>
      </c>
      <c r="D54" s="25">
        <v>14639466</v>
      </c>
      <c r="E54" s="25">
        <v>13969665</v>
      </c>
      <c r="F54" s="25">
        <v>1099414</v>
      </c>
      <c r="G54" s="25">
        <v>813187</v>
      </c>
      <c r="H54" s="25">
        <v>2503</v>
      </c>
      <c r="I54" s="25">
        <v>3095032</v>
      </c>
      <c r="J54" s="25">
        <v>1237777</v>
      </c>
      <c r="K54" s="25">
        <v>43840196</v>
      </c>
      <c r="L54" s="25">
        <v>18409321</v>
      </c>
      <c r="M54" s="25">
        <v>1031708</v>
      </c>
      <c r="N54" s="25">
        <v>0</v>
      </c>
      <c r="O54" s="25">
        <v>19370342</v>
      </c>
      <c r="P54" s="25">
        <v>14961864</v>
      </c>
      <c r="Q54" s="25">
        <v>1474087</v>
      </c>
      <c r="R54" s="25">
        <v>4994489</v>
      </c>
      <c r="S54" s="25">
        <v>40800782</v>
      </c>
    </row>
    <row r="55" spans="1:19" x14ac:dyDescent="0.2">
      <c r="A55" s="24">
        <v>94</v>
      </c>
      <c r="B55" s="24" t="s">
        <v>78</v>
      </c>
      <c r="C55" s="24" t="s">
        <v>161</v>
      </c>
      <c r="D55" s="25">
        <v>14717312</v>
      </c>
      <c r="E55" s="25">
        <v>12984743</v>
      </c>
      <c r="F55" s="25">
        <v>1750997</v>
      </c>
      <c r="G55" s="25">
        <v>612934</v>
      </c>
      <c r="H55" s="25">
        <v>92851</v>
      </c>
      <c r="I55" s="25">
        <v>857088</v>
      </c>
      <c r="J55" s="25">
        <v>3557909</v>
      </c>
      <c r="K55" s="25">
        <v>40679328</v>
      </c>
      <c r="L55" s="25">
        <v>15493518</v>
      </c>
      <c r="M55" s="25">
        <v>1258920</v>
      </c>
      <c r="N55" s="25">
        <v>0</v>
      </c>
      <c r="O55" s="25">
        <v>17268253</v>
      </c>
      <c r="P55" s="25">
        <v>13449151</v>
      </c>
      <c r="Q55" s="25">
        <v>1327833</v>
      </c>
      <c r="R55" s="25">
        <v>3062283</v>
      </c>
      <c r="S55" s="25">
        <v>35107520</v>
      </c>
    </row>
    <row r="56" spans="1:19" x14ac:dyDescent="0.2">
      <c r="A56" s="24">
        <v>99</v>
      </c>
      <c r="B56" s="24" t="s">
        <v>79</v>
      </c>
      <c r="C56" s="24" t="s">
        <v>162</v>
      </c>
      <c r="D56" s="25">
        <v>480429</v>
      </c>
      <c r="E56" s="25">
        <v>172293</v>
      </c>
      <c r="F56" s="25">
        <v>22108</v>
      </c>
      <c r="G56" s="25">
        <v>0</v>
      </c>
      <c r="H56" s="25">
        <v>0</v>
      </c>
      <c r="I56" s="25">
        <v>871872</v>
      </c>
      <c r="J56" s="25">
        <v>346232</v>
      </c>
      <c r="K56" s="25">
        <v>1427876</v>
      </c>
      <c r="L56" s="25">
        <v>994104</v>
      </c>
      <c r="M56" s="25">
        <v>2498</v>
      </c>
      <c r="N56" s="25">
        <v>0</v>
      </c>
      <c r="O56" s="25">
        <v>298133</v>
      </c>
      <c r="P56" s="25">
        <v>449446</v>
      </c>
      <c r="Q56" s="25">
        <v>0</v>
      </c>
      <c r="R56" s="25">
        <v>0</v>
      </c>
      <c r="S56" s="25">
        <v>747579</v>
      </c>
    </row>
    <row r="57" spans="1:19" x14ac:dyDescent="0.2">
      <c r="A57" s="24">
        <v>100</v>
      </c>
      <c r="B57" s="24" t="s">
        <v>80</v>
      </c>
      <c r="C57" s="24" t="s">
        <v>162</v>
      </c>
      <c r="D57" s="25">
        <v>45367700</v>
      </c>
      <c r="E57" s="25">
        <v>0</v>
      </c>
      <c r="F57" s="25">
        <v>6177811</v>
      </c>
      <c r="G57" s="25">
        <v>0</v>
      </c>
      <c r="H57" s="25">
        <v>95000</v>
      </c>
      <c r="I57" s="25">
        <v>954533</v>
      </c>
      <c r="J57" s="25">
        <v>9373301</v>
      </c>
      <c r="K57" s="25">
        <v>51119130</v>
      </c>
      <c r="L57" s="25">
        <v>67402878</v>
      </c>
      <c r="M57" s="25">
        <v>464286</v>
      </c>
      <c r="N57" s="25">
        <v>342039</v>
      </c>
      <c r="O57" s="25">
        <v>32564504</v>
      </c>
      <c r="P57" s="25">
        <v>36940387</v>
      </c>
      <c r="Q57" s="25">
        <v>3315310</v>
      </c>
      <c r="R57" s="25">
        <v>0</v>
      </c>
      <c r="S57" s="25">
        <v>72820201</v>
      </c>
    </row>
    <row r="58" spans="1:19" x14ac:dyDescent="0.2">
      <c r="A58" s="24">
        <v>101</v>
      </c>
      <c r="B58" s="24" t="s">
        <v>178</v>
      </c>
      <c r="C58" s="24" t="s">
        <v>162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1:19" x14ac:dyDescent="0.2">
      <c r="A59" s="24">
        <v>103</v>
      </c>
      <c r="B59" s="24" t="s">
        <v>81</v>
      </c>
      <c r="C59" s="24" t="s">
        <v>162</v>
      </c>
      <c r="D59" s="25">
        <v>1320063</v>
      </c>
      <c r="E59" s="25">
        <v>0</v>
      </c>
      <c r="F59" s="25">
        <v>912923</v>
      </c>
      <c r="G59" s="25">
        <v>0</v>
      </c>
      <c r="H59" s="25">
        <v>0</v>
      </c>
      <c r="I59" s="25">
        <v>0</v>
      </c>
      <c r="J59" s="25">
        <v>1861699</v>
      </c>
      <c r="K59" s="25">
        <v>3699521</v>
      </c>
      <c r="L59" s="25">
        <v>3571066</v>
      </c>
      <c r="M59" s="25">
        <v>51767</v>
      </c>
      <c r="N59" s="25">
        <v>310634</v>
      </c>
      <c r="O59" s="25">
        <v>97991</v>
      </c>
      <c r="P59" s="25">
        <v>1845575</v>
      </c>
      <c r="Q59" s="25">
        <v>854602</v>
      </c>
      <c r="R59" s="25">
        <v>338968</v>
      </c>
      <c r="S59" s="25">
        <v>3137136</v>
      </c>
    </row>
    <row r="60" spans="1:19" x14ac:dyDescent="0.2">
      <c r="A60" s="24">
        <v>104</v>
      </c>
      <c r="B60" s="24" t="s">
        <v>82</v>
      </c>
      <c r="C60" s="24" t="s">
        <v>162</v>
      </c>
      <c r="D60" s="25">
        <v>3826746</v>
      </c>
      <c r="E60" s="25">
        <v>0</v>
      </c>
      <c r="F60" s="25">
        <v>0</v>
      </c>
      <c r="G60" s="25">
        <v>0</v>
      </c>
      <c r="H60" s="25">
        <v>0</v>
      </c>
      <c r="I60" s="25">
        <v>45153</v>
      </c>
      <c r="J60" s="25">
        <v>187018</v>
      </c>
      <c r="K60" s="25">
        <v>1957975</v>
      </c>
      <c r="L60" s="25">
        <v>1342276</v>
      </c>
      <c r="M60" s="25">
        <v>410012</v>
      </c>
      <c r="N60" s="25">
        <v>0</v>
      </c>
      <c r="O60" s="25">
        <v>486884</v>
      </c>
      <c r="P60" s="25">
        <v>758219</v>
      </c>
      <c r="Q60" s="25">
        <v>314098</v>
      </c>
      <c r="R60" s="25">
        <v>396477</v>
      </c>
      <c r="S60" s="25">
        <v>1955678</v>
      </c>
    </row>
    <row r="61" spans="1:19" x14ac:dyDescent="0.2">
      <c r="A61" s="24">
        <v>106</v>
      </c>
      <c r="B61" s="24" t="s">
        <v>83</v>
      </c>
      <c r="C61" s="24" t="s">
        <v>162</v>
      </c>
      <c r="D61" s="25">
        <v>20177840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217077</v>
      </c>
      <c r="K61" s="25">
        <v>5920481</v>
      </c>
      <c r="L61" s="25">
        <v>7638544</v>
      </c>
      <c r="M61" s="25">
        <v>38197</v>
      </c>
      <c r="N61" s="25">
        <v>0</v>
      </c>
      <c r="O61" s="25">
        <v>1895051</v>
      </c>
      <c r="P61" s="25">
        <v>1533282</v>
      </c>
      <c r="Q61" s="25">
        <v>409211</v>
      </c>
      <c r="R61" s="25">
        <v>262842</v>
      </c>
      <c r="S61" s="25">
        <v>4100386</v>
      </c>
    </row>
    <row r="62" spans="1:19" x14ac:dyDescent="0.2">
      <c r="A62" s="24">
        <v>108</v>
      </c>
      <c r="B62" s="24" t="s">
        <v>179</v>
      </c>
      <c r="C62" s="24" t="s">
        <v>162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</row>
    <row r="63" spans="1:19" x14ac:dyDescent="0.2">
      <c r="A63" s="24">
        <v>111</v>
      </c>
      <c r="B63" s="24" t="s">
        <v>84</v>
      </c>
      <c r="C63" s="24" t="s">
        <v>162</v>
      </c>
      <c r="D63" s="25">
        <v>92074705</v>
      </c>
      <c r="E63" s="25">
        <v>208717</v>
      </c>
      <c r="F63" s="25">
        <v>0</v>
      </c>
      <c r="G63" s="25">
        <v>0</v>
      </c>
      <c r="H63" s="25">
        <v>6262661</v>
      </c>
      <c r="I63" s="25">
        <v>2978149</v>
      </c>
      <c r="J63" s="25">
        <v>9849544</v>
      </c>
      <c r="K63" s="25">
        <v>189214581</v>
      </c>
      <c r="L63" s="25">
        <v>73556335</v>
      </c>
      <c r="M63" s="25">
        <v>5937589</v>
      </c>
      <c r="N63" s="25">
        <v>234060</v>
      </c>
      <c r="O63" s="25">
        <v>108187562</v>
      </c>
      <c r="P63" s="25">
        <v>20480305</v>
      </c>
      <c r="Q63" s="25">
        <v>14216177</v>
      </c>
      <c r="R63" s="25">
        <v>0</v>
      </c>
      <c r="S63" s="25">
        <v>142884044</v>
      </c>
    </row>
    <row r="64" spans="1:19" x14ac:dyDescent="0.2">
      <c r="A64" s="24">
        <v>113</v>
      </c>
      <c r="B64" s="24" t="s">
        <v>85</v>
      </c>
      <c r="C64" s="24" t="s">
        <v>162</v>
      </c>
      <c r="D64" s="25">
        <v>7476797</v>
      </c>
      <c r="E64" s="25">
        <v>0</v>
      </c>
      <c r="F64" s="25">
        <v>0</v>
      </c>
      <c r="G64" s="25">
        <v>0</v>
      </c>
      <c r="H64" s="25">
        <v>0</v>
      </c>
      <c r="I64" s="25">
        <v>951975</v>
      </c>
      <c r="J64" s="25">
        <v>0</v>
      </c>
      <c r="K64" s="25">
        <v>3201187</v>
      </c>
      <c r="L64" s="25">
        <v>3040922</v>
      </c>
      <c r="M64" s="25">
        <v>48289</v>
      </c>
      <c r="N64" s="25">
        <v>0</v>
      </c>
      <c r="O64" s="25">
        <v>1451856</v>
      </c>
      <c r="P64" s="25">
        <v>1626575</v>
      </c>
      <c r="Q64" s="25">
        <v>806381</v>
      </c>
      <c r="R64" s="25">
        <v>0</v>
      </c>
      <c r="S64" s="25">
        <v>3884812</v>
      </c>
    </row>
    <row r="65" spans="1:19" x14ac:dyDescent="0.2">
      <c r="A65" s="24">
        <v>116</v>
      </c>
      <c r="B65" s="24" t="s">
        <v>86</v>
      </c>
      <c r="C65" s="24" t="s">
        <v>162</v>
      </c>
      <c r="D65" s="25">
        <v>24644846</v>
      </c>
      <c r="E65" s="25">
        <v>255349</v>
      </c>
      <c r="F65" s="25">
        <v>0</v>
      </c>
      <c r="G65" s="25">
        <v>0</v>
      </c>
      <c r="H65" s="25">
        <v>0</v>
      </c>
      <c r="I65" s="25">
        <v>388421</v>
      </c>
      <c r="J65" s="25">
        <v>4444248</v>
      </c>
      <c r="K65" s="25">
        <v>27664382</v>
      </c>
      <c r="L65" s="25">
        <v>12838459</v>
      </c>
      <c r="M65" s="25">
        <v>2694566</v>
      </c>
      <c r="N65" s="25">
        <v>715</v>
      </c>
      <c r="O65" s="25">
        <v>14012698</v>
      </c>
      <c r="P65" s="25">
        <v>4964510</v>
      </c>
      <c r="Q65" s="25">
        <v>1254685</v>
      </c>
      <c r="R65" s="25">
        <v>1234864</v>
      </c>
      <c r="S65" s="25">
        <v>21466757</v>
      </c>
    </row>
    <row r="66" spans="1:19" x14ac:dyDescent="0.2">
      <c r="A66" s="24">
        <v>117</v>
      </c>
      <c r="B66" s="24" t="s">
        <v>87</v>
      </c>
      <c r="C66" s="24" t="s">
        <v>162</v>
      </c>
      <c r="D66" s="25">
        <v>33423303</v>
      </c>
      <c r="E66" s="25">
        <v>0</v>
      </c>
      <c r="F66" s="25">
        <v>0</v>
      </c>
      <c r="G66" s="25">
        <v>0</v>
      </c>
      <c r="H66" s="25">
        <v>0</v>
      </c>
      <c r="I66" s="25">
        <v>136818</v>
      </c>
      <c r="J66" s="25">
        <v>803541</v>
      </c>
      <c r="K66" s="25">
        <v>16464974</v>
      </c>
      <c r="L66" s="25">
        <v>14323093</v>
      </c>
      <c r="M66" s="25">
        <v>195184</v>
      </c>
      <c r="N66" s="25">
        <v>3877</v>
      </c>
      <c r="O66" s="25">
        <v>3729778</v>
      </c>
      <c r="P66" s="25">
        <v>7200826</v>
      </c>
      <c r="Q66" s="25">
        <v>2965411</v>
      </c>
      <c r="R66" s="25">
        <v>1831331</v>
      </c>
      <c r="S66" s="25">
        <v>15727346</v>
      </c>
    </row>
    <row r="67" spans="1:19" x14ac:dyDescent="0.2">
      <c r="A67" s="24">
        <v>120</v>
      </c>
      <c r="B67" s="24" t="s">
        <v>88</v>
      </c>
      <c r="C67" s="24" t="s">
        <v>162</v>
      </c>
      <c r="D67" s="25">
        <v>3104046</v>
      </c>
      <c r="E67" s="25">
        <v>0</v>
      </c>
      <c r="F67" s="25">
        <v>0</v>
      </c>
      <c r="G67" s="25">
        <v>0</v>
      </c>
      <c r="H67" s="25">
        <v>0</v>
      </c>
      <c r="I67" s="25">
        <v>87363</v>
      </c>
      <c r="J67" s="25">
        <v>33889</v>
      </c>
      <c r="K67" s="25">
        <v>1289599</v>
      </c>
      <c r="L67" s="25">
        <v>996103</v>
      </c>
      <c r="M67" s="25">
        <v>334</v>
      </c>
      <c r="N67" s="25">
        <v>0</v>
      </c>
      <c r="O67" s="25">
        <v>619265</v>
      </c>
      <c r="P67" s="25">
        <v>397510</v>
      </c>
      <c r="Q67" s="25">
        <v>257489</v>
      </c>
      <c r="R67" s="25">
        <v>620</v>
      </c>
      <c r="S67" s="25">
        <v>1274884</v>
      </c>
    </row>
    <row r="68" spans="1:19" x14ac:dyDescent="0.2">
      <c r="A68" s="24">
        <v>123</v>
      </c>
      <c r="B68" s="24" t="s">
        <v>89</v>
      </c>
      <c r="C68" s="24" t="s">
        <v>162</v>
      </c>
      <c r="D68" s="25">
        <v>17138780</v>
      </c>
      <c r="E68" s="25">
        <v>0</v>
      </c>
      <c r="F68" s="25">
        <v>0</v>
      </c>
      <c r="G68" s="25">
        <v>0</v>
      </c>
      <c r="H68" s="25">
        <v>0</v>
      </c>
      <c r="I68" s="25">
        <v>19392</v>
      </c>
      <c r="J68" s="25">
        <v>891700</v>
      </c>
      <c r="K68" s="25">
        <v>15912694</v>
      </c>
      <c r="L68" s="25">
        <v>13060328</v>
      </c>
      <c r="M68" s="25">
        <v>1052558</v>
      </c>
      <c r="N68" s="25">
        <v>367186</v>
      </c>
      <c r="O68" s="25">
        <v>8770897</v>
      </c>
      <c r="P68" s="25">
        <v>4089341</v>
      </c>
      <c r="Q68" s="25">
        <v>1307576</v>
      </c>
      <c r="R68" s="25">
        <v>1703558</v>
      </c>
      <c r="S68" s="25">
        <v>15871372</v>
      </c>
    </row>
    <row r="69" spans="1:19" x14ac:dyDescent="0.2">
      <c r="A69" s="24">
        <v>129</v>
      </c>
      <c r="B69" s="24" t="s">
        <v>90</v>
      </c>
      <c r="C69" s="24" t="s">
        <v>162</v>
      </c>
      <c r="D69" s="25">
        <v>3995194</v>
      </c>
      <c r="E69" s="25">
        <v>0</v>
      </c>
      <c r="F69" s="25">
        <v>260894</v>
      </c>
      <c r="G69" s="25">
        <v>0</v>
      </c>
      <c r="H69" s="25">
        <v>0</v>
      </c>
      <c r="I69" s="25">
        <v>55373</v>
      </c>
      <c r="J69" s="25">
        <v>231722</v>
      </c>
      <c r="K69" s="25">
        <v>2287755</v>
      </c>
      <c r="L69" s="25">
        <v>1683852</v>
      </c>
      <c r="M69" s="25">
        <v>123896</v>
      </c>
      <c r="N69" s="25">
        <v>0</v>
      </c>
      <c r="O69" s="25">
        <v>1008024</v>
      </c>
      <c r="P69" s="25">
        <v>527942</v>
      </c>
      <c r="Q69" s="25">
        <v>286768</v>
      </c>
      <c r="R69" s="25">
        <v>349315</v>
      </c>
      <c r="S69" s="25">
        <v>2172049</v>
      </c>
    </row>
    <row r="70" spans="1:19" x14ac:dyDescent="0.2">
      <c r="A70" s="24">
        <v>132</v>
      </c>
      <c r="B70" s="24" t="s">
        <v>91</v>
      </c>
      <c r="C70" s="24" t="s">
        <v>162</v>
      </c>
      <c r="D70" s="25">
        <v>1396302</v>
      </c>
      <c r="E70" s="25">
        <v>0</v>
      </c>
      <c r="F70" s="25">
        <v>0</v>
      </c>
      <c r="G70" s="25">
        <v>0</v>
      </c>
      <c r="H70" s="25">
        <v>0</v>
      </c>
      <c r="I70" s="25">
        <v>319206</v>
      </c>
      <c r="J70" s="25">
        <v>230232</v>
      </c>
      <c r="K70" s="25">
        <v>1540535</v>
      </c>
      <c r="L70" s="25">
        <v>471226</v>
      </c>
      <c r="M70" s="25">
        <v>3319</v>
      </c>
      <c r="N70" s="25">
        <v>54301</v>
      </c>
      <c r="O70" s="25">
        <v>0</v>
      </c>
      <c r="P70" s="25">
        <v>184908</v>
      </c>
      <c r="Q70" s="25">
        <v>51528</v>
      </c>
      <c r="R70" s="25">
        <v>109767</v>
      </c>
      <c r="S70" s="25">
        <v>346203</v>
      </c>
    </row>
    <row r="71" spans="1:19" x14ac:dyDescent="0.2">
      <c r="A71" s="24">
        <v>137</v>
      </c>
      <c r="B71" s="24" t="s">
        <v>92</v>
      </c>
      <c r="C71" s="24" t="s">
        <v>162</v>
      </c>
      <c r="D71" s="25">
        <v>1561965</v>
      </c>
      <c r="E71" s="25">
        <v>0</v>
      </c>
      <c r="F71" s="25">
        <v>0</v>
      </c>
      <c r="G71" s="25">
        <v>32867</v>
      </c>
      <c r="H71" s="25">
        <v>0</v>
      </c>
      <c r="I71" s="25">
        <v>14901</v>
      </c>
      <c r="J71" s="25">
        <v>38141</v>
      </c>
      <c r="K71" s="25">
        <v>621498</v>
      </c>
      <c r="L71" s="25">
        <v>803873</v>
      </c>
      <c r="M71" s="25">
        <v>44724</v>
      </c>
      <c r="N71" s="25">
        <v>0</v>
      </c>
      <c r="O71" s="25">
        <v>355605</v>
      </c>
      <c r="P71" s="25">
        <v>243875</v>
      </c>
      <c r="Q71" s="25">
        <v>269163</v>
      </c>
      <c r="R71" s="25">
        <v>109491</v>
      </c>
      <c r="S71" s="25">
        <v>978134</v>
      </c>
    </row>
    <row r="72" spans="1:19" x14ac:dyDescent="0.2">
      <c r="A72" s="24">
        <v>139</v>
      </c>
      <c r="B72" s="24" t="s">
        <v>93</v>
      </c>
      <c r="C72" s="24" t="s">
        <v>162</v>
      </c>
      <c r="D72" s="25">
        <v>7738097</v>
      </c>
      <c r="E72" s="25">
        <v>1040474</v>
      </c>
      <c r="F72" s="25">
        <v>135318</v>
      </c>
      <c r="G72" s="25">
        <v>0</v>
      </c>
      <c r="H72" s="25">
        <v>0</v>
      </c>
      <c r="I72" s="25">
        <v>79746</v>
      </c>
      <c r="J72" s="25">
        <v>171553</v>
      </c>
      <c r="K72" s="25">
        <v>5131395</v>
      </c>
      <c r="L72" s="25">
        <v>7261968</v>
      </c>
      <c r="M72" s="25">
        <v>84293</v>
      </c>
      <c r="N72" s="25">
        <v>226068</v>
      </c>
      <c r="O72" s="25">
        <v>3304445</v>
      </c>
      <c r="P72" s="25">
        <v>3299672</v>
      </c>
      <c r="Q72" s="25">
        <v>652245</v>
      </c>
      <c r="R72" s="25">
        <v>775281</v>
      </c>
      <c r="S72" s="25">
        <v>8031643</v>
      </c>
    </row>
    <row r="73" spans="1:19" x14ac:dyDescent="0.2">
      <c r="A73" s="24">
        <v>143</v>
      </c>
      <c r="B73" s="24" t="s">
        <v>94</v>
      </c>
      <c r="C73" s="24" t="s">
        <v>162</v>
      </c>
      <c r="D73" s="25">
        <v>198095050</v>
      </c>
      <c r="E73" s="25">
        <v>936001</v>
      </c>
      <c r="F73" s="25">
        <v>4413963</v>
      </c>
      <c r="G73" s="25">
        <v>0</v>
      </c>
      <c r="H73" s="25">
        <v>0</v>
      </c>
      <c r="I73" s="25">
        <v>1474621</v>
      </c>
      <c r="J73" s="25">
        <v>11407827</v>
      </c>
      <c r="K73" s="25">
        <v>90094605</v>
      </c>
      <c r="L73" s="25">
        <v>61345771</v>
      </c>
      <c r="M73" s="25">
        <v>5901646</v>
      </c>
      <c r="N73" s="25">
        <v>381330</v>
      </c>
      <c r="O73" s="25">
        <v>40883957</v>
      </c>
      <c r="P73" s="25">
        <v>14470345</v>
      </c>
      <c r="Q73" s="25">
        <v>1688259</v>
      </c>
      <c r="R73" s="25">
        <v>5911612</v>
      </c>
      <c r="S73" s="25">
        <v>62954173</v>
      </c>
    </row>
    <row r="74" spans="1:19" x14ac:dyDescent="0.2">
      <c r="A74" s="24">
        <v>144</v>
      </c>
      <c r="B74" s="24" t="s">
        <v>95</v>
      </c>
      <c r="C74" s="24" t="s">
        <v>162</v>
      </c>
      <c r="D74" s="25">
        <v>2845955</v>
      </c>
      <c r="E74" s="25">
        <v>93131</v>
      </c>
      <c r="F74" s="25">
        <v>112097</v>
      </c>
      <c r="G74" s="25">
        <v>0</v>
      </c>
      <c r="H74" s="25">
        <v>0</v>
      </c>
      <c r="I74" s="25">
        <v>0</v>
      </c>
      <c r="J74" s="25">
        <v>371304</v>
      </c>
      <c r="K74" s="25">
        <v>4966340</v>
      </c>
      <c r="L74" s="25">
        <v>6275246</v>
      </c>
      <c r="M74" s="25">
        <v>355270</v>
      </c>
      <c r="N74" s="25">
        <v>0</v>
      </c>
      <c r="O74" s="25">
        <v>2800289</v>
      </c>
      <c r="P74" s="25">
        <v>2357079</v>
      </c>
      <c r="Q74" s="25">
        <v>1109550</v>
      </c>
      <c r="R74" s="25">
        <v>634256</v>
      </c>
      <c r="S74" s="25">
        <v>6901174</v>
      </c>
    </row>
    <row r="75" spans="1:19" x14ac:dyDescent="0.2">
      <c r="A75" s="24">
        <v>152</v>
      </c>
      <c r="B75" s="24" t="s">
        <v>96</v>
      </c>
      <c r="C75" s="24" t="s">
        <v>162</v>
      </c>
      <c r="D75" s="25">
        <v>38735154</v>
      </c>
      <c r="E75" s="25">
        <v>213984</v>
      </c>
      <c r="F75" s="25">
        <v>0</v>
      </c>
      <c r="G75" s="25">
        <v>0</v>
      </c>
      <c r="H75" s="25">
        <v>0</v>
      </c>
      <c r="I75" s="25">
        <v>1494384</v>
      </c>
      <c r="J75" s="25">
        <v>286312</v>
      </c>
      <c r="K75" s="25">
        <v>19397353</v>
      </c>
      <c r="L75" s="25">
        <v>16116285</v>
      </c>
      <c r="M75" s="25">
        <v>196981</v>
      </c>
      <c r="N75" s="25">
        <v>13842</v>
      </c>
      <c r="O75" s="25">
        <v>5119565</v>
      </c>
      <c r="P75" s="25">
        <v>5729721</v>
      </c>
      <c r="Q75" s="25">
        <v>1318763</v>
      </c>
      <c r="R75" s="25">
        <v>3575937</v>
      </c>
      <c r="S75" s="25">
        <v>15743986</v>
      </c>
    </row>
    <row r="76" spans="1:19" x14ac:dyDescent="0.2">
      <c r="A76" s="24">
        <v>155</v>
      </c>
      <c r="B76" s="24" t="s">
        <v>97</v>
      </c>
      <c r="C76" s="24" t="s">
        <v>163</v>
      </c>
      <c r="D76" s="25">
        <v>8220129</v>
      </c>
      <c r="E76" s="25">
        <v>0</v>
      </c>
      <c r="F76" s="25">
        <v>0</v>
      </c>
      <c r="G76" s="25">
        <v>14475</v>
      </c>
      <c r="H76" s="25">
        <v>0</v>
      </c>
      <c r="I76" s="25">
        <v>72023</v>
      </c>
      <c r="J76" s="25">
        <v>950459</v>
      </c>
      <c r="K76" s="25">
        <v>4691963</v>
      </c>
      <c r="L76" s="25">
        <v>1943848</v>
      </c>
      <c r="M76" s="25">
        <v>275509</v>
      </c>
      <c r="N76" s="25">
        <v>0</v>
      </c>
      <c r="O76" s="25">
        <v>1510502</v>
      </c>
      <c r="P76" s="25">
        <v>1564116</v>
      </c>
      <c r="Q76" s="25">
        <v>189786</v>
      </c>
      <c r="R76" s="25">
        <v>0</v>
      </c>
      <c r="S76" s="25">
        <v>3264404</v>
      </c>
    </row>
    <row r="77" spans="1:19" s="35" customFormat="1" x14ac:dyDescent="0.2">
      <c r="A77" s="33">
        <v>162</v>
      </c>
      <c r="B77" s="33" t="s">
        <v>183</v>
      </c>
      <c r="C77" s="33" t="s">
        <v>163</v>
      </c>
      <c r="D77" s="33"/>
      <c r="E77" s="33"/>
      <c r="F77" s="33"/>
      <c r="G77" s="33"/>
      <c r="H77" s="33"/>
      <c r="I77" s="33"/>
      <c r="J77" s="33"/>
      <c r="K77" s="34"/>
      <c r="L77" s="34"/>
      <c r="M77" s="34"/>
      <c r="N77" s="34"/>
      <c r="O77" s="34"/>
      <c r="P77" s="34"/>
      <c r="Q77" s="34"/>
      <c r="R77" s="34">
        <v>84592</v>
      </c>
      <c r="S77" s="34">
        <v>946906</v>
      </c>
    </row>
    <row r="78" spans="1:19" x14ac:dyDescent="0.2">
      <c r="A78" s="24">
        <v>171</v>
      </c>
      <c r="B78" s="24" t="s">
        <v>99</v>
      </c>
      <c r="C78" s="24" t="s">
        <v>163</v>
      </c>
      <c r="D78" s="25">
        <v>1491897</v>
      </c>
      <c r="E78" s="25">
        <v>0</v>
      </c>
      <c r="F78" s="25">
        <v>0</v>
      </c>
      <c r="G78" s="25">
        <v>10090</v>
      </c>
      <c r="H78" s="25">
        <v>0</v>
      </c>
      <c r="I78" s="25">
        <v>0</v>
      </c>
      <c r="J78" s="25">
        <v>277157</v>
      </c>
      <c r="K78" s="25">
        <v>1888600</v>
      </c>
      <c r="L78" s="25">
        <v>540535</v>
      </c>
      <c r="M78" s="25">
        <v>21519</v>
      </c>
      <c r="N78" s="25">
        <v>0</v>
      </c>
      <c r="O78" s="25">
        <v>700645</v>
      </c>
      <c r="P78" s="25">
        <v>405920</v>
      </c>
      <c r="Q78" s="25">
        <v>53019</v>
      </c>
      <c r="R78" s="25">
        <v>130089</v>
      </c>
      <c r="S78" s="25">
        <v>1289673</v>
      </c>
    </row>
    <row r="79" spans="1:19" x14ac:dyDescent="0.2">
      <c r="A79" s="24">
        <v>176</v>
      </c>
      <c r="B79" s="24" t="s">
        <v>100</v>
      </c>
      <c r="C79" s="24" t="s">
        <v>163</v>
      </c>
      <c r="D79" s="25">
        <v>3790250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39175</v>
      </c>
      <c r="K79" s="25">
        <v>1169260</v>
      </c>
      <c r="L79" s="25">
        <v>1974661</v>
      </c>
      <c r="M79" s="25">
        <v>278101</v>
      </c>
      <c r="N79" s="25">
        <v>0</v>
      </c>
      <c r="O79" s="25">
        <v>710658</v>
      </c>
      <c r="P79" s="25">
        <v>629219</v>
      </c>
      <c r="Q79" s="25">
        <v>268314</v>
      </c>
      <c r="R79" s="25">
        <v>82918</v>
      </c>
      <c r="S79" s="25">
        <v>1691109</v>
      </c>
    </row>
    <row r="80" spans="1:19" x14ac:dyDescent="0.2">
      <c r="A80" s="24">
        <v>193</v>
      </c>
      <c r="B80" s="24" t="s">
        <v>101</v>
      </c>
      <c r="C80" s="24" t="s">
        <v>163</v>
      </c>
      <c r="D80" s="25">
        <v>1920772</v>
      </c>
      <c r="E80" s="25">
        <v>0</v>
      </c>
      <c r="F80" s="25">
        <v>110633</v>
      </c>
      <c r="G80" s="25">
        <v>0</v>
      </c>
      <c r="H80" s="25">
        <v>0</v>
      </c>
      <c r="I80" s="25">
        <v>58103</v>
      </c>
      <c r="J80" s="25">
        <v>112340</v>
      </c>
      <c r="K80" s="25">
        <v>1692080</v>
      </c>
      <c r="L80" s="25">
        <v>414939</v>
      </c>
      <c r="M80" s="25">
        <v>0</v>
      </c>
      <c r="N80" s="25">
        <v>0</v>
      </c>
      <c r="O80" s="25">
        <v>426501</v>
      </c>
      <c r="P80" s="25">
        <v>718480</v>
      </c>
      <c r="Q80" s="25">
        <v>442495</v>
      </c>
      <c r="R80" s="25">
        <v>5383</v>
      </c>
      <c r="S80" s="25">
        <v>1592859</v>
      </c>
    </row>
    <row r="81" spans="1:19" x14ac:dyDescent="0.2">
      <c r="A81" s="24">
        <v>214</v>
      </c>
      <c r="B81" s="24" t="s">
        <v>102</v>
      </c>
      <c r="C81" s="24" t="s">
        <v>163</v>
      </c>
      <c r="D81" s="25">
        <v>1025571</v>
      </c>
      <c r="E81" s="25">
        <v>682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627599</v>
      </c>
      <c r="L81" s="25">
        <v>51268</v>
      </c>
      <c r="M81" s="25">
        <v>0</v>
      </c>
      <c r="N81" s="25">
        <v>0</v>
      </c>
      <c r="O81" s="25">
        <v>219202</v>
      </c>
      <c r="P81" s="25">
        <v>23809</v>
      </c>
      <c r="Q81" s="25">
        <v>263011</v>
      </c>
      <c r="R81" s="25">
        <v>0</v>
      </c>
      <c r="S81" s="25">
        <v>506022</v>
      </c>
    </row>
    <row r="82" spans="1:19" x14ac:dyDescent="0.2">
      <c r="A82" s="24">
        <v>218</v>
      </c>
      <c r="B82" s="24" t="s">
        <v>103</v>
      </c>
      <c r="C82" s="24" t="s">
        <v>163</v>
      </c>
      <c r="D82" s="25">
        <v>4475753</v>
      </c>
      <c r="E82" s="25">
        <v>137448</v>
      </c>
      <c r="F82" s="25">
        <v>0</v>
      </c>
      <c r="G82" s="25">
        <v>0</v>
      </c>
      <c r="H82" s="25">
        <v>0</v>
      </c>
      <c r="I82" s="25">
        <v>270394</v>
      </c>
      <c r="J82" s="25">
        <v>187055</v>
      </c>
      <c r="K82" s="25">
        <v>5459828</v>
      </c>
      <c r="L82" s="25">
        <v>7096912</v>
      </c>
      <c r="M82" s="25">
        <v>295974</v>
      </c>
      <c r="N82" s="25">
        <v>0</v>
      </c>
      <c r="O82" s="25">
        <v>3676808</v>
      </c>
      <c r="P82" s="25">
        <v>2936634</v>
      </c>
      <c r="Q82" s="25">
        <v>1055722</v>
      </c>
      <c r="R82" s="25">
        <v>196745</v>
      </c>
      <c r="S82" s="25">
        <v>7865909</v>
      </c>
    </row>
    <row r="83" spans="1:19" x14ac:dyDescent="0.2">
      <c r="A83" s="24">
        <v>236</v>
      </c>
      <c r="B83" s="24" t="s">
        <v>104</v>
      </c>
      <c r="C83" s="24" t="s">
        <v>163</v>
      </c>
      <c r="D83" s="25">
        <v>68790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130</v>
      </c>
      <c r="K83" s="25">
        <v>0</v>
      </c>
      <c r="L83" s="25">
        <v>64204</v>
      </c>
      <c r="M83" s="25">
        <v>0</v>
      </c>
      <c r="N83" s="25">
        <v>0</v>
      </c>
      <c r="O83" s="25">
        <v>35217</v>
      </c>
      <c r="P83" s="25">
        <v>0</v>
      </c>
      <c r="Q83" s="25">
        <v>0</v>
      </c>
      <c r="R83" s="25">
        <v>0</v>
      </c>
      <c r="S83" s="25">
        <v>35217</v>
      </c>
    </row>
    <row r="84" spans="1:19" x14ac:dyDescent="0.2">
      <c r="A84" s="24">
        <v>241</v>
      </c>
      <c r="B84" s="24" t="s">
        <v>105</v>
      </c>
      <c r="C84" s="24" t="s">
        <v>163</v>
      </c>
      <c r="D84" s="25">
        <v>342978</v>
      </c>
      <c r="E84" s="25">
        <v>0</v>
      </c>
      <c r="F84" s="25">
        <v>0</v>
      </c>
      <c r="G84" s="25">
        <v>0</v>
      </c>
      <c r="H84" s="25">
        <v>0</v>
      </c>
      <c r="I84" s="25">
        <v>62844</v>
      </c>
      <c r="J84" s="25">
        <v>3</v>
      </c>
      <c r="K84" s="25">
        <v>243362</v>
      </c>
      <c r="L84" s="25">
        <v>207330</v>
      </c>
      <c r="M84" s="25">
        <v>6</v>
      </c>
      <c r="N84" s="25">
        <v>0</v>
      </c>
      <c r="O84" s="25">
        <v>135207</v>
      </c>
      <c r="P84" s="25">
        <v>0</v>
      </c>
      <c r="Q84" s="25">
        <v>158639</v>
      </c>
      <c r="R84" s="25">
        <v>8941</v>
      </c>
      <c r="S84" s="25">
        <v>302787</v>
      </c>
    </row>
    <row r="85" spans="1:19" x14ac:dyDescent="0.2">
      <c r="A85" s="24">
        <v>257</v>
      </c>
      <c r="B85" s="24" t="s">
        <v>106</v>
      </c>
      <c r="C85" s="24" t="s">
        <v>163</v>
      </c>
      <c r="D85" s="25">
        <v>1721377</v>
      </c>
      <c r="E85" s="25">
        <v>0</v>
      </c>
      <c r="F85" s="25">
        <v>0</v>
      </c>
      <c r="G85" s="25">
        <v>0</v>
      </c>
      <c r="H85" s="25">
        <v>0</v>
      </c>
      <c r="I85" s="25">
        <v>5119</v>
      </c>
      <c r="J85" s="25">
        <v>46679</v>
      </c>
      <c r="K85" s="25">
        <v>845456</v>
      </c>
      <c r="L85" s="25">
        <v>760335</v>
      </c>
      <c r="M85" s="25">
        <v>13513</v>
      </c>
      <c r="N85" s="25">
        <v>5477</v>
      </c>
      <c r="O85" s="25">
        <v>247613</v>
      </c>
      <c r="P85" s="25">
        <v>475179</v>
      </c>
      <c r="Q85" s="25">
        <v>340277</v>
      </c>
      <c r="R85" s="25">
        <v>42084</v>
      </c>
      <c r="S85" s="25">
        <v>1105153</v>
      </c>
    </row>
    <row r="86" spans="1:19" x14ac:dyDescent="0.2">
      <c r="A86" s="24">
        <v>260</v>
      </c>
      <c r="B86" s="24" t="s">
        <v>107</v>
      </c>
      <c r="C86" s="24" t="s">
        <v>163</v>
      </c>
      <c r="D86" s="25">
        <v>30004939</v>
      </c>
      <c r="E86" s="25">
        <v>168410</v>
      </c>
      <c r="F86" s="25">
        <v>0</v>
      </c>
      <c r="G86" s="25">
        <v>0</v>
      </c>
      <c r="H86" s="25">
        <v>0</v>
      </c>
      <c r="I86" s="25">
        <v>705147</v>
      </c>
      <c r="J86" s="25">
        <v>4322451</v>
      </c>
      <c r="K86" s="25">
        <v>44352072</v>
      </c>
      <c r="L86" s="25">
        <v>14803953</v>
      </c>
      <c r="M86" s="25">
        <v>3309617</v>
      </c>
      <c r="N86" s="25">
        <v>5774</v>
      </c>
      <c r="O86" s="25">
        <v>20990423</v>
      </c>
      <c r="P86" s="25">
        <v>6497978</v>
      </c>
      <c r="Q86" s="25">
        <v>2053131</v>
      </c>
      <c r="R86" s="25">
        <v>1718177</v>
      </c>
      <c r="S86" s="25">
        <v>31259709</v>
      </c>
    </row>
    <row r="87" spans="1:19" x14ac:dyDescent="0.2">
      <c r="A87" s="24">
        <v>312</v>
      </c>
      <c r="B87" s="24" t="s">
        <v>108</v>
      </c>
      <c r="C87" s="24" t="s">
        <v>163</v>
      </c>
      <c r="D87" s="25">
        <v>2301707</v>
      </c>
      <c r="E87" s="25">
        <v>0</v>
      </c>
      <c r="F87" s="25">
        <v>138477</v>
      </c>
      <c r="G87" s="25">
        <v>0</v>
      </c>
      <c r="H87" s="25">
        <v>0</v>
      </c>
      <c r="I87" s="25">
        <v>0</v>
      </c>
      <c r="J87" s="25">
        <v>21837</v>
      </c>
      <c r="K87" s="25">
        <v>288876</v>
      </c>
      <c r="L87" s="25">
        <v>345680</v>
      </c>
      <c r="M87" s="25">
        <v>6082</v>
      </c>
      <c r="N87" s="25">
        <v>0</v>
      </c>
      <c r="O87" s="25">
        <v>0</v>
      </c>
      <c r="P87" s="25">
        <v>0</v>
      </c>
      <c r="Q87" s="25">
        <v>0</v>
      </c>
      <c r="R87" s="25">
        <v>61678</v>
      </c>
      <c r="S87" s="25">
        <v>61678</v>
      </c>
    </row>
    <row r="88" spans="1:19" x14ac:dyDescent="0.2">
      <c r="A88" s="24">
        <v>319</v>
      </c>
      <c r="B88" s="24" t="s">
        <v>109</v>
      </c>
      <c r="C88" s="24" t="s">
        <v>163</v>
      </c>
      <c r="D88" s="25">
        <v>0</v>
      </c>
      <c r="E88" s="25">
        <v>68667</v>
      </c>
      <c r="F88" s="25">
        <v>0</v>
      </c>
      <c r="G88" s="25">
        <v>0</v>
      </c>
      <c r="H88" s="25">
        <v>0</v>
      </c>
      <c r="I88" s="25">
        <v>23216</v>
      </c>
      <c r="J88" s="25">
        <v>0</v>
      </c>
      <c r="K88" s="25">
        <v>0</v>
      </c>
      <c r="L88" s="25">
        <v>135984</v>
      </c>
      <c r="M88" s="25">
        <v>0</v>
      </c>
      <c r="N88" s="25">
        <v>3763</v>
      </c>
      <c r="O88" s="25">
        <v>14355</v>
      </c>
      <c r="P88" s="25">
        <v>14355</v>
      </c>
      <c r="Q88" s="25">
        <v>43065</v>
      </c>
      <c r="R88" s="25">
        <v>0</v>
      </c>
      <c r="S88" s="25">
        <v>71775</v>
      </c>
    </row>
    <row r="89" spans="1:19" x14ac:dyDescent="0.2">
      <c r="A89" s="24">
        <v>328</v>
      </c>
      <c r="B89" s="24" t="s">
        <v>110</v>
      </c>
      <c r="C89" s="24" t="s">
        <v>162</v>
      </c>
      <c r="D89" s="25">
        <v>182520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8858</v>
      </c>
      <c r="K89" s="25">
        <v>0</v>
      </c>
      <c r="L89" s="25">
        <v>165469</v>
      </c>
      <c r="M89" s="25">
        <v>287</v>
      </c>
      <c r="N89" s="25">
        <v>54759</v>
      </c>
      <c r="O89" s="25">
        <v>54513</v>
      </c>
      <c r="P89" s="25">
        <v>36077</v>
      </c>
      <c r="Q89" s="25">
        <v>35637</v>
      </c>
      <c r="R89" s="25">
        <v>1797</v>
      </c>
      <c r="S89" s="25">
        <v>128024</v>
      </c>
    </row>
    <row r="90" spans="1:19" x14ac:dyDescent="0.2">
      <c r="A90" s="24">
        <v>331</v>
      </c>
      <c r="B90" s="24" t="s">
        <v>111</v>
      </c>
      <c r="C90" s="24" t="s">
        <v>163</v>
      </c>
      <c r="D90" s="25">
        <v>326496</v>
      </c>
      <c r="E90" s="25">
        <v>0</v>
      </c>
      <c r="F90" s="25">
        <v>89540</v>
      </c>
      <c r="G90" s="25">
        <v>0</v>
      </c>
      <c r="H90" s="25">
        <v>0</v>
      </c>
      <c r="I90" s="25">
        <v>0</v>
      </c>
      <c r="J90" s="25">
        <v>55904</v>
      </c>
      <c r="K90" s="25">
        <v>354307</v>
      </c>
      <c r="L90" s="25">
        <v>143133</v>
      </c>
      <c r="M90" s="25">
        <v>5558</v>
      </c>
      <c r="N90" s="25">
        <v>0</v>
      </c>
      <c r="O90" s="25">
        <v>116635</v>
      </c>
      <c r="P90" s="25">
        <v>96589</v>
      </c>
      <c r="Q90" s="25">
        <v>25474</v>
      </c>
      <c r="R90" s="25">
        <v>52663</v>
      </c>
      <c r="S90" s="25">
        <v>291361</v>
      </c>
    </row>
    <row r="91" spans="1:19" x14ac:dyDescent="0.2">
      <c r="A91" s="24">
        <v>367</v>
      </c>
      <c r="B91" s="24" t="s">
        <v>112</v>
      </c>
      <c r="C91" s="24" t="s">
        <v>162</v>
      </c>
      <c r="D91" s="25">
        <v>5141460</v>
      </c>
      <c r="E91" s="25">
        <v>241939</v>
      </c>
      <c r="F91" s="25">
        <v>0</v>
      </c>
      <c r="G91" s="25">
        <v>0</v>
      </c>
      <c r="H91" s="25">
        <v>0</v>
      </c>
      <c r="I91" s="25">
        <v>15501</v>
      </c>
      <c r="J91" s="25">
        <v>279715</v>
      </c>
      <c r="K91" s="25">
        <v>5466073</v>
      </c>
      <c r="L91" s="25">
        <v>5794275</v>
      </c>
      <c r="M91" s="25">
        <v>438409</v>
      </c>
      <c r="N91" s="25">
        <v>24686</v>
      </c>
      <c r="O91" s="25">
        <v>2767114</v>
      </c>
      <c r="P91" s="25">
        <v>2228552</v>
      </c>
      <c r="Q91" s="25">
        <v>623561</v>
      </c>
      <c r="R91" s="25">
        <v>890042</v>
      </c>
      <c r="S91" s="25">
        <v>6509269</v>
      </c>
    </row>
    <row r="92" spans="1:19" x14ac:dyDescent="0.2">
      <c r="A92" s="24">
        <v>382</v>
      </c>
      <c r="B92" s="24" t="s">
        <v>113</v>
      </c>
      <c r="C92" s="24" t="s">
        <v>162</v>
      </c>
      <c r="D92" s="25">
        <v>332772</v>
      </c>
      <c r="E92" s="25">
        <v>0</v>
      </c>
      <c r="F92" s="25">
        <v>0</v>
      </c>
      <c r="G92" s="25">
        <v>0</v>
      </c>
      <c r="H92" s="25">
        <v>0</v>
      </c>
      <c r="I92" s="25">
        <v>6524</v>
      </c>
      <c r="J92" s="25">
        <v>8205</v>
      </c>
      <c r="K92" s="25">
        <v>137945</v>
      </c>
      <c r="L92" s="25">
        <v>188094</v>
      </c>
      <c r="M92" s="25">
        <v>14787</v>
      </c>
      <c r="N92" s="25">
        <v>0</v>
      </c>
      <c r="O92" s="25">
        <v>56514</v>
      </c>
      <c r="P92" s="25">
        <v>70725</v>
      </c>
      <c r="Q92" s="25">
        <v>59373</v>
      </c>
      <c r="R92" s="25">
        <v>2436</v>
      </c>
      <c r="S92" s="25">
        <v>189048</v>
      </c>
    </row>
    <row r="93" spans="1:19" x14ac:dyDescent="0.2">
      <c r="A93" s="24">
        <v>426</v>
      </c>
      <c r="B93" s="24" t="s">
        <v>114</v>
      </c>
      <c r="C93" s="24" t="s">
        <v>163</v>
      </c>
      <c r="D93" s="25">
        <v>1441750</v>
      </c>
      <c r="E93" s="25">
        <v>0</v>
      </c>
      <c r="F93" s="25">
        <v>0</v>
      </c>
      <c r="G93" s="25">
        <v>3182</v>
      </c>
      <c r="H93" s="25">
        <v>0</v>
      </c>
      <c r="I93" s="25">
        <v>0</v>
      </c>
      <c r="J93" s="25">
        <v>4976</v>
      </c>
      <c r="K93" s="25">
        <v>1713476</v>
      </c>
      <c r="L93" s="25">
        <v>617214</v>
      </c>
      <c r="M93" s="25">
        <v>7187</v>
      </c>
      <c r="N93" s="25">
        <v>0</v>
      </c>
      <c r="O93" s="25">
        <v>379281</v>
      </c>
      <c r="P93" s="25">
        <v>434951</v>
      </c>
      <c r="Q93" s="25">
        <v>30982</v>
      </c>
      <c r="R93" s="25">
        <v>246006</v>
      </c>
      <c r="S93" s="25">
        <v>1091220</v>
      </c>
    </row>
    <row r="94" spans="1:19" x14ac:dyDescent="0.2">
      <c r="A94" s="24">
        <v>427</v>
      </c>
      <c r="B94" s="24" t="s">
        <v>115</v>
      </c>
      <c r="C94" s="24" t="s">
        <v>163</v>
      </c>
      <c r="D94" s="25">
        <v>421794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186015</v>
      </c>
      <c r="L94" s="25">
        <v>269234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134617</v>
      </c>
      <c r="S94" s="25">
        <v>134617</v>
      </c>
    </row>
    <row r="95" spans="1:19" x14ac:dyDescent="0.2">
      <c r="A95" s="24">
        <v>430</v>
      </c>
      <c r="B95" s="24" t="s">
        <v>116</v>
      </c>
      <c r="C95" s="24" t="s">
        <v>163</v>
      </c>
      <c r="D95" s="25">
        <v>44793393</v>
      </c>
      <c r="E95" s="25">
        <v>0</v>
      </c>
      <c r="F95" s="25">
        <v>0</v>
      </c>
      <c r="G95" s="25">
        <v>0</v>
      </c>
      <c r="H95" s="25">
        <v>0</v>
      </c>
      <c r="I95" s="25">
        <v>272136</v>
      </c>
      <c r="J95" s="25">
        <v>10198928</v>
      </c>
      <c r="K95" s="25">
        <v>43428690</v>
      </c>
      <c r="L95" s="25">
        <v>52447964</v>
      </c>
      <c r="M95" s="25">
        <v>495886</v>
      </c>
      <c r="N95" s="25">
        <v>77379</v>
      </c>
      <c r="O95" s="25">
        <v>0</v>
      </c>
      <c r="P95" s="25">
        <v>53869282</v>
      </c>
      <c r="Q95" s="25">
        <v>1867606</v>
      </c>
      <c r="R95" s="25">
        <v>0</v>
      </c>
      <c r="S95" s="25">
        <v>55736888</v>
      </c>
    </row>
    <row r="96" spans="1:19" x14ac:dyDescent="0.2">
      <c r="A96" s="24">
        <v>435</v>
      </c>
      <c r="B96" s="24" t="s">
        <v>117</v>
      </c>
      <c r="C96" s="24" t="s">
        <v>163</v>
      </c>
      <c r="D96" s="25">
        <v>1247543</v>
      </c>
      <c r="E96" s="25">
        <v>79500</v>
      </c>
      <c r="F96" s="25">
        <v>75430</v>
      </c>
      <c r="G96" s="25">
        <v>662</v>
      </c>
      <c r="H96" s="25">
        <v>0</v>
      </c>
      <c r="I96" s="25">
        <v>213846</v>
      </c>
      <c r="J96" s="25">
        <v>0</v>
      </c>
      <c r="K96" s="25">
        <v>171214</v>
      </c>
      <c r="L96" s="25">
        <v>1530556</v>
      </c>
      <c r="M96" s="25">
        <v>89479</v>
      </c>
      <c r="N96" s="25">
        <v>98778</v>
      </c>
      <c r="O96" s="25">
        <v>411202</v>
      </c>
      <c r="P96" s="25">
        <v>229668</v>
      </c>
      <c r="Q96" s="25">
        <v>51480</v>
      </c>
      <c r="R96" s="25">
        <v>306798</v>
      </c>
      <c r="S96" s="25">
        <v>999148</v>
      </c>
    </row>
    <row r="97" spans="1:19" x14ac:dyDescent="0.2">
      <c r="A97" s="24">
        <v>450</v>
      </c>
      <c r="B97" s="24" t="s">
        <v>118</v>
      </c>
      <c r="C97" s="24" t="s">
        <v>163</v>
      </c>
      <c r="D97" s="25">
        <v>974058</v>
      </c>
      <c r="E97" s="25">
        <v>0</v>
      </c>
      <c r="F97" s="25">
        <v>0</v>
      </c>
      <c r="G97" s="25">
        <v>0</v>
      </c>
      <c r="H97" s="25">
        <v>0</v>
      </c>
      <c r="I97" s="25">
        <v>9203</v>
      </c>
      <c r="J97" s="25">
        <v>104857</v>
      </c>
      <c r="K97" s="25">
        <v>2203592</v>
      </c>
      <c r="L97" s="25">
        <v>981536</v>
      </c>
      <c r="M97" s="25">
        <v>3330</v>
      </c>
      <c r="N97" s="25">
        <v>0</v>
      </c>
      <c r="O97" s="25">
        <v>756377</v>
      </c>
      <c r="P97" s="25">
        <v>505980</v>
      </c>
      <c r="Q97" s="25">
        <v>161229</v>
      </c>
      <c r="R97" s="25">
        <v>447246</v>
      </c>
      <c r="S97" s="25">
        <v>1870832</v>
      </c>
    </row>
    <row r="98" spans="1:19" x14ac:dyDescent="0.2">
      <c r="A98" s="24">
        <v>456</v>
      </c>
      <c r="B98" s="24" t="s">
        <v>119</v>
      </c>
      <c r="C98" s="24" t="s">
        <v>163</v>
      </c>
      <c r="D98" s="25">
        <v>2577323</v>
      </c>
      <c r="E98" s="25">
        <v>0</v>
      </c>
      <c r="F98" s="25">
        <v>962174</v>
      </c>
      <c r="G98" s="25">
        <v>0</v>
      </c>
      <c r="H98" s="25">
        <v>8134</v>
      </c>
      <c r="I98" s="25">
        <v>60008</v>
      </c>
      <c r="J98" s="25">
        <v>334564</v>
      </c>
      <c r="K98" s="25">
        <v>5353693</v>
      </c>
      <c r="L98" s="25">
        <v>2883314</v>
      </c>
      <c r="M98" s="25">
        <v>392931</v>
      </c>
      <c r="N98" s="25">
        <v>7828</v>
      </c>
      <c r="O98" s="25">
        <v>2153251</v>
      </c>
      <c r="P98" s="25">
        <v>1968838</v>
      </c>
      <c r="Q98" s="25">
        <v>801636</v>
      </c>
      <c r="R98" s="25">
        <v>0</v>
      </c>
      <c r="S98" s="25">
        <v>4923725</v>
      </c>
    </row>
    <row r="99" spans="1:19" x14ac:dyDescent="0.2">
      <c r="A99" s="24">
        <v>534</v>
      </c>
      <c r="B99" s="24" t="s">
        <v>185</v>
      </c>
      <c r="C99" s="24" t="s">
        <v>163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</row>
    <row r="100" spans="1:19" x14ac:dyDescent="0.2">
      <c r="A100" s="24">
        <v>591</v>
      </c>
      <c r="B100" s="24" t="s">
        <v>121</v>
      </c>
      <c r="C100" s="24" t="s">
        <v>163</v>
      </c>
      <c r="D100" s="25">
        <v>0</v>
      </c>
      <c r="E100" s="25">
        <v>0</v>
      </c>
      <c r="F100" s="25">
        <v>8780</v>
      </c>
      <c r="G100" s="25">
        <v>0</v>
      </c>
      <c r="H100" s="25">
        <v>0</v>
      </c>
      <c r="I100" s="25">
        <v>0</v>
      </c>
      <c r="J100" s="25">
        <v>45494</v>
      </c>
      <c r="K100" s="25">
        <v>12606</v>
      </c>
      <c r="L100" s="25">
        <v>24576</v>
      </c>
      <c r="M100" s="25">
        <v>0</v>
      </c>
      <c r="N100" s="25">
        <v>0</v>
      </c>
      <c r="O100" s="25">
        <v>0</v>
      </c>
      <c r="P100" s="25">
        <v>1715</v>
      </c>
      <c r="Q100" s="25">
        <v>2689</v>
      </c>
      <c r="R100" s="25">
        <v>8202</v>
      </c>
      <c r="S100" s="25">
        <v>12606</v>
      </c>
    </row>
    <row r="101" spans="1:19" x14ac:dyDescent="0.2">
      <c r="A101" s="24">
        <v>629</v>
      </c>
      <c r="B101" s="24" t="s">
        <v>122</v>
      </c>
      <c r="C101" s="24" t="s">
        <v>163</v>
      </c>
      <c r="D101" s="25">
        <v>3190624</v>
      </c>
      <c r="E101" s="25">
        <v>0</v>
      </c>
      <c r="F101" s="25">
        <v>100532</v>
      </c>
      <c r="G101" s="25">
        <v>0</v>
      </c>
      <c r="H101" s="25">
        <v>0</v>
      </c>
      <c r="I101" s="25">
        <v>66114</v>
      </c>
      <c r="J101" s="25">
        <v>231622</v>
      </c>
      <c r="K101" s="25">
        <v>6980793</v>
      </c>
      <c r="L101" s="25">
        <v>3218206</v>
      </c>
      <c r="M101" s="25">
        <v>275996</v>
      </c>
      <c r="N101" s="25">
        <v>0</v>
      </c>
      <c r="O101" s="25">
        <v>1021538</v>
      </c>
      <c r="P101" s="25">
        <v>1292407</v>
      </c>
      <c r="Q101" s="25">
        <v>0</v>
      </c>
      <c r="R101" s="25">
        <v>481459</v>
      </c>
      <c r="S101" s="25">
        <v>2795404</v>
      </c>
    </row>
    <row r="102" spans="1:19" x14ac:dyDescent="0.2">
      <c r="A102" s="24">
        <v>633</v>
      </c>
      <c r="B102" s="24" t="s">
        <v>123</v>
      </c>
      <c r="C102" s="24" t="s">
        <v>163</v>
      </c>
      <c r="D102" s="25">
        <v>2290699</v>
      </c>
      <c r="E102" s="25">
        <v>1346553</v>
      </c>
      <c r="F102" s="25">
        <v>148239</v>
      </c>
      <c r="G102" s="25">
        <v>0</v>
      </c>
      <c r="H102" s="25">
        <v>0</v>
      </c>
      <c r="I102" s="25">
        <v>0</v>
      </c>
      <c r="J102" s="25">
        <v>25104</v>
      </c>
      <c r="K102" s="25">
        <v>2035799</v>
      </c>
      <c r="L102" s="25">
        <v>1944342</v>
      </c>
      <c r="M102" s="25">
        <v>11748</v>
      </c>
      <c r="N102" s="25">
        <v>0</v>
      </c>
      <c r="O102" s="25">
        <v>58805</v>
      </c>
      <c r="P102" s="25">
        <v>1406882</v>
      </c>
      <c r="Q102" s="25">
        <v>173315</v>
      </c>
      <c r="R102" s="25">
        <v>0</v>
      </c>
      <c r="S102" s="25">
        <v>1639002</v>
      </c>
    </row>
    <row r="103" spans="1:19" x14ac:dyDescent="0.2">
      <c r="A103" s="24">
        <v>676</v>
      </c>
      <c r="B103" s="24" t="s">
        <v>124</v>
      </c>
      <c r="C103" s="24" t="s">
        <v>162</v>
      </c>
      <c r="D103" s="25">
        <v>3787951</v>
      </c>
      <c r="E103" s="25">
        <v>185947</v>
      </c>
      <c r="F103" s="25">
        <v>0</v>
      </c>
      <c r="G103" s="25">
        <v>0</v>
      </c>
      <c r="H103" s="25">
        <v>0</v>
      </c>
      <c r="I103" s="25">
        <v>0</v>
      </c>
      <c r="J103" s="25">
        <v>134787</v>
      </c>
      <c r="K103" s="25">
        <v>1940427</v>
      </c>
      <c r="L103" s="25">
        <v>1618843</v>
      </c>
      <c r="M103" s="25">
        <v>68132</v>
      </c>
      <c r="N103" s="25">
        <v>239006</v>
      </c>
      <c r="O103" s="25">
        <v>611974</v>
      </c>
      <c r="P103" s="25">
        <v>340399</v>
      </c>
      <c r="Q103" s="25">
        <v>537743</v>
      </c>
      <c r="R103" s="25">
        <v>0</v>
      </c>
      <c r="S103" s="25">
        <v>1490116</v>
      </c>
    </row>
    <row r="104" spans="1:19" x14ac:dyDescent="0.2">
      <c r="A104" s="24">
        <v>691</v>
      </c>
      <c r="B104" s="24" t="s">
        <v>125</v>
      </c>
      <c r="C104" s="24" t="s">
        <v>163</v>
      </c>
      <c r="D104" s="25">
        <v>9190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21600</v>
      </c>
      <c r="K104" s="25">
        <v>17438</v>
      </c>
      <c r="L104" s="25">
        <v>8053</v>
      </c>
      <c r="M104" s="25">
        <v>2083</v>
      </c>
      <c r="N104" s="25">
        <v>0</v>
      </c>
      <c r="O104" s="25">
        <v>1950</v>
      </c>
      <c r="P104" s="25">
        <v>5520</v>
      </c>
      <c r="Q104" s="25">
        <v>3237</v>
      </c>
      <c r="R104" s="25">
        <v>0</v>
      </c>
      <c r="S104" s="25">
        <v>10707</v>
      </c>
    </row>
    <row r="105" spans="1:19" x14ac:dyDescent="0.2">
      <c r="A105" s="24">
        <v>693</v>
      </c>
      <c r="B105" s="24" t="s">
        <v>126</v>
      </c>
      <c r="C105" s="24" t="s">
        <v>162</v>
      </c>
      <c r="D105" s="25">
        <v>1361634</v>
      </c>
      <c r="E105" s="25">
        <v>0</v>
      </c>
      <c r="F105" s="25">
        <v>0</v>
      </c>
      <c r="G105" s="25">
        <v>0</v>
      </c>
      <c r="H105" s="25">
        <v>0</v>
      </c>
      <c r="I105" s="25">
        <v>64183</v>
      </c>
      <c r="J105" s="25">
        <v>1</v>
      </c>
      <c r="K105" s="25">
        <v>1373824</v>
      </c>
      <c r="L105" s="25">
        <v>156407</v>
      </c>
      <c r="M105" s="25">
        <v>84523</v>
      </c>
      <c r="N105" s="25">
        <v>0</v>
      </c>
      <c r="O105" s="25">
        <v>278665</v>
      </c>
      <c r="P105" s="25">
        <v>196848</v>
      </c>
      <c r="Q105" s="25">
        <v>192520</v>
      </c>
      <c r="R105" s="25">
        <v>355596</v>
      </c>
      <c r="S105" s="25">
        <v>1023629</v>
      </c>
    </row>
    <row r="106" spans="1:19" x14ac:dyDescent="0.2">
      <c r="A106" s="24">
        <v>701</v>
      </c>
      <c r="B106" s="24" t="s">
        <v>127</v>
      </c>
      <c r="C106" s="24" t="s">
        <v>163</v>
      </c>
      <c r="D106" s="25">
        <v>798188</v>
      </c>
      <c r="E106" s="25">
        <v>0</v>
      </c>
      <c r="F106" s="25">
        <v>386537</v>
      </c>
      <c r="G106" s="25">
        <v>0</v>
      </c>
      <c r="H106" s="25">
        <v>0</v>
      </c>
      <c r="I106" s="25">
        <v>32653</v>
      </c>
      <c r="J106" s="25">
        <v>9964</v>
      </c>
      <c r="K106" s="25">
        <v>270855</v>
      </c>
      <c r="L106" s="25">
        <v>1064751</v>
      </c>
      <c r="M106" s="25">
        <v>13242</v>
      </c>
      <c r="N106" s="25">
        <v>12453</v>
      </c>
      <c r="O106" s="25">
        <v>185008</v>
      </c>
      <c r="P106" s="25">
        <v>350958</v>
      </c>
      <c r="Q106" s="25">
        <v>145392</v>
      </c>
      <c r="R106" s="25">
        <v>9822</v>
      </c>
      <c r="S106" s="25">
        <v>691180</v>
      </c>
    </row>
    <row r="107" spans="1:19" x14ac:dyDescent="0.2">
      <c r="A107" s="24">
        <v>714</v>
      </c>
      <c r="B107" s="24" t="s">
        <v>128</v>
      </c>
      <c r="C107" s="24" t="s">
        <v>162</v>
      </c>
      <c r="D107" s="25">
        <v>530843</v>
      </c>
      <c r="E107" s="25">
        <v>0</v>
      </c>
      <c r="F107" s="25">
        <v>32215</v>
      </c>
      <c r="G107" s="25">
        <v>0</v>
      </c>
      <c r="H107" s="25">
        <v>0</v>
      </c>
      <c r="I107" s="25">
        <v>0</v>
      </c>
      <c r="J107" s="25">
        <v>0</v>
      </c>
      <c r="K107" s="25">
        <v>366028</v>
      </c>
      <c r="L107" s="25">
        <v>146391</v>
      </c>
      <c r="M107" s="25">
        <v>43144</v>
      </c>
      <c r="N107" s="25">
        <v>15176</v>
      </c>
      <c r="O107" s="25">
        <v>193256</v>
      </c>
      <c r="P107" s="25">
        <v>36084</v>
      </c>
      <c r="Q107" s="25">
        <v>134218</v>
      </c>
      <c r="R107" s="25">
        <v>2470</v>
      </c>
      <c r="S107" s="25">
        <v>366028</v>
      </c>
    </row>
    <row r="108" spans="1:19" x14ac:dyDescent="0.2">
      <c r="A108" s="24">
        <v>730</v>
      </c>
      <c r="B108" s="24" t="s">
        <v>129</v>
      </c>
      <c r="C108" s="24" t="s">
        <v>163</v>
      </c>
      <c r="D108" s="25">
        <v>1839590</v>
      </c>
      <c r="E108" s="25">
        <v>0</v>
      </c>
      <c r="F108" s="25">
        <v>0</v>
      </c>
      <c r="G108" s="25">
        <v>0</v>
      </c>
      <c r="H108" s="25">
        <v>0</v>
      </c>
      <c r="I108" s="25">
        <v>72471</v>
      </c>
      <c r="J108" s="25">
        <v>56483</v>
      </c>
      <c r="K108" s="25">
        <v>978235</v>
      </c>
      <c r="L108" s="25">
        <v>644590</v>
      </c>
      <c r="M108" s="25">
        <v>17607</v>
      </c>
      <c r="N108" s="25">
        <v>0</v>
      </c>
      <c r="O108" s="25">
        <v>431053</v>
      </c>
      <c r="P108" s="25">
        <v>0</v>
      </c>
      <c r="Q108" s="25">
        <v>293908</v>
      </c>
      <c r="R108" s="25">
        <v>26312</v>
      </c>
      <c r="S108" s="25">
        <v>751273</v>
      </c>
    </row>
    <row r="109" spans="1:19" x14ac:dyDescent="0.2">
      <c r="A109" s="24">
        <v>754</v>
      </c>
      <c r="B109" s="24" t="s">
        <v>130</v>
      </c>
      <c r="C109" s="24" t="s">
        <v>162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7673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</row>
    <row r="110" spans="1:19" x14ac:dyDescent="0.2">
      <c r="A110" s="24">
        <v>895</v>
      </c>
      <c r="B110" s="24" t="s">
        <v>131</v>
      </c>
      <c r="C110" s="24" t="s">
        <v>161</v>
      </c>
      <c r="D110" s="25">
        <v>5094105</v>
      </c>
      <c r="E110" s="25">
        <v>14945924</v>
      </c>
      <c r="F110" s="25">
        <v>0</v>
      </c>
      <c r="G110" s="25">
        <v>760060</v>
      </c>
      <c r="H110" s="25">
        <v>0</v>
      </c>
      <c r="I110" s="25">
        <v>766133</v>
      </c>
      <c r="J110" s="25">
        <v>98126</v>
      </c>
      <c r="K110" s="25">
        <v>17968870</v>
      </c>
      <c r="L110" s="25">
        <v>18177466</v>
      </c>
      <c r="M110" s="25">
        <v>24882</v>
      </c>
      <c r="N110" s="25">
        <v>4446</v>
      </c>
      <c r="O110" s="25">
        <v>4317884</v>
      </c>
      <c r="P110" s="25">
        <v>17322363</v>
      </c>
      <c r="Q110" s="25">
        <v>1796207</v>
      </c>
      <c r="R110" s="25">
        <v>0</v>
      </c>
      <c r="S110" s="25">
        <v>23436454</v>
      </c>
    </row>
    <row r="111" spans="1:19" x14ac:dyDescent="0.2">
      <c r="A111" s="24">
        <v>896</v>
      </c>
      <c r="B111" s="24" t="s">
        <v>132</v>
      </c>
      <c r="C111" s="24" t="s">
        <v>161</v>
      </c>
      <c r="D111" s="25">
        <v>695653</v>
      </c>
      <c r="E111" s="25">
        <v>7540937</v>
      </c>
      <c r="F111" s="25">
        <v>0</v>
      </c>
      <c r="G111" s="25">
        <v>0</v>
      </c>
      <c r="H111" s="25">
        <v>0</v>
      </c>
      <c r="I111" s="25">
        <v>222811</v>
      </c>
      <c r="J111" s="25">
        <v>1771</v>
      </c>
      <c r="K111" s="25">
        <v>3166116</v>
      </c>
      <c r="L111" s="25">
        <v>8272188</v>
      </c>
      <c r="M111" s="25">
        <v>0</v>
      </c>
      <c r="N111" s="25">
        <v>0</v>
      </c>
      <c r="O111" s="25">
        <v>2465477</v>
      </c>
      <c r="P111" s="25">
        <v>3688088</v>
      </c>
      <c r="Q111" s="25">
        <v>404681</v>
      </c>
      <c r="R111" s="25">
        <v>1287543</v>
      </c>
      <c r="S111" s="25">
        <v>7845789</v>
      </c>
    </row>
    <row r="112" spans="1:19" x14ac:dyDescent="0.2">
      <c r="A112" s="24">
        <v>902</v>
      </c>
      <c r="B112" s="24" t="s">
        <v>133</v>
      </c>
      <c r="C112" s="24" t="s">
        <v>163</v>
      </c>
      <c r="D112" s="25">
        <v>973833</v>
      </c>
      <c r="E112" s="25">
        <v>793252</v>
      </c>
      <c r="F112" s="25">
        <v>0</v>
      </c>
      <c r="G112" s="25">
        <v>0</v>
      </c>
      <c r="H112" s="25">
        <v>0</v>
      </c>
      <c r="I112" s="25">
        <v>15540</v>
      </c>
      <c r="J112" s="25">
        <v>0</v>
      </c>
      <c r="K112" s="25">
        <v>1891159</v>
      </c>
      <c r="L112" s="25">
        <v>1787072</v>
      </c>
      <c r="M112" s="25">
        <v>99444</v>
      </c>
      <c r="N112" s="25">
        <v>0</v>
      </c>
      <c r="O112" s="25">
        <v>500799</v>
      </c>
      <c r="P112" s="25">
        <v>295561</v>
      </c>
      <c r="Q112" s="25">
        <v>249838</v>
      </c>
      <c r="R112" s="25">
        <v>309</v>
      </c>
      <c r="S112" s="25">
        <v>1046507</v>
      </c>
    </row>
    <row r="113" spans="1:19" x14ac:dyDescent="0.2">
      <c r="A113" s="24">
        <v>906</v>
      </c>
      <c r="B113" s="24" t="s">
        <v>134</v>
      </c>
      <c r="C113" s="24" t="s">
        <v>163</v>
      </c>
      <c r="D113" s="25">
        <v>697114</v>
      </c>
      <c r="E113" s="25">
        <v>695876</v>
      </c>
      <c r="F113" s="25">
        <v>0</v>
      </c>
      <c r="G113" s="25">
        <v>61710</v>
      </c>
      <c r="H113" s="25">
        <v>0</v>
      </c>
      <c r="I113" s="25">
        <v>221280</v>
      </c>
      <c r="J113" s="25">
        <v>493711</v>
      </c>
      <c r="K113" s="25">
        <v>1790513</v>
      </c>
      <c r="L113" s="25">
        <v>1178386</v>
      </c>
      <c r="M113" s="25">
        <v>10257</v>
      </c>
      <c r="N113" s="25">
        <v>37318</v>
      </c>
      <c r="O113" s="25">
        <v>666628</v>
      </c>
      <c r="P113" s="25">
        <v>1045902</v>
      </c>
      <c r="Q113" s="25">
        <v>251860</v>
      </c>
      <c r="R113" s="25">
        <v>68296</v>
      </c>
      <c r="S113" s="25">
        <v>2032686</v>
      </c>
    </row>
    <row r="114" spans="1:19" x14ac:dyDescent="0.2">
      <c r="A114" s="24">
        <v>908</v>
      </c>
      <c r="B114" s="24" t="s">
        <v>135</v>
      </c>
      <c r="C114" s="24" t="s">
        <v>163</v>
      </c>
      <c r="D114" s="25">
        <v>376493</v>
      </c>
      <c r="E114" s="25">
        <v>595762</v>
      </c>
      <c r="F114" s="25">
        <v>0</v>
      </c>
      <c r="G114" s="25">
        <v>312</v>
      </c>
      <c r="H114" s="25">
        <v>0</v>
      </c>
      <c r="I114" s="25">
        <v>156510</v>
      </c>
      <c r="J114" s="25">
        <v>5047</v>
      </c>
      <c r="K114" s="25">
        <v>1112770</v>
      </c>
      <c r="L114" s="25">
        <v>664297</v>
      </c>
      <c r="M114" s="25">
        <v>15660</v>
      </c>
      <c r="N114" s="25">
        <v>0</v>
      </c>
      <c r="O114" s="25">
        <v>520127</v>
      </c>
      <c r="P114" s="25">
        <v>161936</v>
      </c>
      <c r="Q114" s="25">
        <v>205310</v>
      </c>
      <c r="R114" s="25">
        <v>0</v>
      </c>
      <c r="S114" s="25">
        <v>887373</v>
      </c>
    </row>
    <row r="115" spans="1:19" x14ac:dyDescent="0.2">
      <c r="A115" s="24">
        <v>909</v>
      </c>
      <c r="B115" s="24" t="s">
        <v>136</v>
      </c>
      <c r="C115" s="24" t="s">
        <v>163</v>
      </c>
      <c r="D115" s="25">
        <v>103972</v>
      </c>
      <c r="E115" s="25">
        <v>429851</v>
      </c>
      <c r="F115" s="25">
        <v>0</v>
      </c>
      <c r="G115" s="25">
        <v>0</v>
      </c>
      <c r="H115" s="25">
        <v>0</v>
      </c>
      <c r="I115" s="25">
        <v>720</v>
      </c>
      <c r="J115" s="25">
        <v>0</v>
      </c>
      <c r="K115" s="25">
        <v>825170</v>
      </c>
      <c r="L115" s="25">
        <v>184698</v>
      </c>
      <c r="M115" s="25">
        <v>0</v>
      </c>
      <c r="N115" s="25">
        <v>0</v>
      </c>
      <c r="O115" s="25">
        <v>397224</v>
      </c>
      <c r="P115" s="25">
        <v>337225</v>
      </c>
      <c r="Q115" s="25">
        <v>11167</v>
      </c>
      <c r="R115" s="25">
        <v>0</v>
      </c>
      <c r="S115" s="25">
        <v>745616</v>
      </c>
    </row>
    <row r="116" spans="1:19" x14ac:dyDescent="0.2">
      <c r="A116" s="24">
        <v>910</v>
      </c>
      <c r="B116" s="24" t="s">
        <v>137</v>
      </c>
      <c r="C116" s="24" t="s">
        <v>163</v>
      </c>
      <c r="D116" s="25">
        <v>0</v>
      </c>
      <c r="E116" s="25">
        <v>408902</v>
      </c>
      <c r="F116" s="25">
        <v>0</v>
      </c>
      <c r="G116" s="25">
        <v>0</v>
      </c>
      <c r="H116" s="25">
        <v>0</v>
      </c>
      <c r="I116" s="25">
        <v>102188</v>
      </c>
      <c r="J116" s="25">
        <v>2305</v>
      </c>
      <c r="K116" s="25">
        <v>2297093</v>
      </c>
      <c r="L116" s="25">
        <v>553032</v>
      </c>
      <c r="M116" s="25">
        <v>362</v>
      </c>
      <c r="N116" s="25">
        <v>0</v>
      </c>
      <c r="O116" s="25">
        <v>499146</v>
      </c>
      <c r="P116" s="25">
        <v>946815</v>
      </c>
      <c r="Q116" s="25">
        <v>233247</v>
      </c>
      <c r="R116" s="25">
        <v>0</v>
      </c>
      <c r="S116" s="25">
        <v>1679208</v>
      </c>
    </row>
    <row r="117" spans="1:19" x14ac:dyDescent="0.2">
      <c r="A117" s="24">
        <v>911</v>
      </c>
      <c r="B117" s="24" t="s">
        <v>138</v>
      </c>
      <c r="C117" s="24" t="s">
        <v>163</v>
      </c>
      <c r="D117" s="25">
        <v>756672</v>
      </c>
      <c r="E117" s="25">
        <v>719770</v>
      </c>
      <c r="F117" s="25">
        <v>0</v>
      </c>
      <c r="G117" s="25">
        <v>0</v>
      </c>
      <c r="H117" s="25">
        <v>0</v>
      </c>
      <c r="I117" s="25">
        <v>0</v>
      </c>
      <c r="J117" s="25">
        <v>121790</v>
      </c>
      <c r="K117" s="25">
        <v>1390181</v>
      </c>
      <c r="L117" s="25">
        <v>1103632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</row>
    <row r="118" spans="1:19" s="35" customFormat="1" x14ac:dyDescent="0.2">
      <c r="A118" s="33">
        <v>912</v>
      </c>
      <c r="B118" s="33" t="s">
        <v>182</v>
      </c>
      <c r="C118" s="33" t="s">
        <v>163</v>
      </c>
      <c r="D118" s="33"/>
      <c r="E118" s="33"/>
      <c r="F118" s="33"/>
      <c r="G118" s="33"/>
      <c r="H118" s="33"/>
      <c r="I118" s="33"/>
      <c r="J118" s="33"/>
      <c r="K118" s="34"/>
      <c r="L118" s="34"/>
      <c r="M118" s="34"/>
      <c r="N118" s="34"/>
      <c r="O118" s="34"/>
      <c r="P118" s="34"/>
      <c r="Q118" s="34"/>
      <c r="R118" s="34"/>
      <c r="S118" s="34"/>
    </row>
    <row r="119" spans="1:19" x14ac:dyDescent="0.2">
      <c r="A119" s="24">
        <v>913</v>
      </c>
      <c r="B119" s="24" t="s">
        <v>139</v>
      </c>
      <c r="C119" s="24" t="s">
        <v>163</v>
      </c>
      <c r="D119" s="25">
        <v>768514</v>
      </c>
      <c r="E119" s="25">
        <v>774446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207999</v>
      </c>
      <c r="L119" s="25">
        <v>1058487</v>
      </c>
      <c r="M119" s="25">
        <v>0</v>
      </c>
      <c r="N119" s="25">
        <v>0</v>
      </c>
      <c r="O119" s="25">
        <v>114328</v>
      </c>
      <c r="P119" s="25">
        <v>279966</v>
      </c>
      <c r="Q119" s="25">
        <v>206102</v>
      </c>
      <c r="R119" s="25">
        <v>0</v>
      </c>
      <c r="S119" s="25">
        <v>600396</v>
      </c>
    </row>
    <row r="120" spans="1:19" x14ac:dyDescent="0.2">
      <c r="A120" s="24">
        <v>914</v>
      </c>
      <c r="B120" s="24" t="s">
        <v>140</v>
      </c>
      <c r="C120" s="24" t="s">
        <v>163</v>
      </c>
      <c r="D120" s="25">
        <v>652273</v>
      </c>
      <c r="E120" s="25">
        <v>1421089</v>
      </c>
      <c r="F120" s="25">
        <v>0</v>
      </c>
      <c r="G120" s="25">
        <v>2571</v>
      </c>
      <c r="H120" s="25">
        <v>0</v>
      </c>
      <c r="I120" s="25">
        <v>38657</v>
      </c>
      <c r="J120" s="25">
        <v>0</v>
      </c>
      <c r="K120" s="25">
        <v>582993</v>
      </c>
      <c r="L120" s="25">
        <v>1446801</v>
      </c>
      <c r="M120" s="25">
        <v>786</v>
      </c>
      <c r="N120" s="25">
        <v>23020</v>
      </c>
      <c r="O120" s="25">
        <v>395609</v>
      </c>
      <c r="P120" s="25">
        <v>851882</v>
      </c>
      <c r="Q120" s="25">
        <v>143536</v>
      </c>
      <c r="R120" s="25">
        <v>73905</v>
      </c>
      <c r="S120" s="25">
        <v>1464932</v>
      </c>
    </row>
    <row r="121" spans="1:19" x14ac:dyDescent="0.2">
      <c r="A121" s="24">
        <v>915</v>
      </c>
      <c r="B121" s="24" t="s">
        <v>141</v>
      </c>
      <c r="C121" s="24" t="s">
        <v>163</v>
      </c>
      <c r="D121" s="25">
        <v>13559</v>
      </c>
      <c r="E121" s="25">
        <v>0</v>
      </c>
      <c r="F121" s="25">
        <v>0</v>
      </c>
      <c r="G121" s="25">
        <v>0</v>
      </c>
      <c r="H121" s="25">
        <v>0</v>
      </c>
      <c r="I121" s="25">
        <v>2392</v>
      </c>
      <c r="J121" s="25">
        <v>0</v>
      </c>
      <c r="K121" s="25">
        <v>802256</v>
      </c>
      <c r="L121" s="25">
        <v>292996</v>
      </c>
      <c r="M121" s="25">
        <v>0</v>
      </c>
      <c r="N121" s="25">
        <v>0</v>
      </c>
      <c r="O121" s="25">
        <v>466960</v>
      </c>
      <c r="P121" s="25">
        <v>92775</v>
      </c>
      <c r="Q121" s="25">
        <v>257797</v>
      </c>
      <c r="R121" s="25">
        <v>0</v>
      </c>
      <c r="S121" s="25">
        <v>817532</v>
      </c>
    </row>
    <row r="122" spans="1:19" x14ac:dyDescent="0.2">
      <c r="A122" s="24">
        <v>916</v>
      </c>
      <c r="B122" s="24" t="s">
        <v>142</v>
      </c>
      <c r="C122" s="24" t="s">
        <v>163</v>
      </c>
      <c r="D122" s="25">
        <v>255323</v>
      </c>
      <c r="E122" s="25">
        <v>906643</v>
      </c>
      <c r="F122" s="25">
        <v>0</v>
      </c>
      <c r="G122" s="25">
        <v>0</v>
      </c>
      <c r="H122" s="25">
        <v>0</v>
      </c>
      <c r="I122" s="25">
        <v>7198</v>
      </c>
      <c r="J122" s="25">
        <v>46</v>
      </c>
      <c r="K122" s="25">
        <v>1241278</v>
      </c>
      <c r="L122" s="25">
        <v>597983</v>
      </c>
      <c r="M122" s="25">
        <v>7290</v>
      </c>
      <c r="N122" s="25">
        <v>0</v>
      </c>
      <c r="O122" s="25">
        <v>516856</v>
      </c>
      <c r="P122" s="25">
        <v>617431</v>
      </c>
      <c r="Q122" s="25">
        <v>197401</v>
      </c>
      <c r="R122" s="25">
        <v>0</v>
      </c>
      <c r="S122" s="25">
        <v>1331688</v>
      </c>
    </row>
    <row r="123" spans="1:19" x14ac:dyDescent="0.2">
      <c r="A123" s="24">
        <v>917</v>
      </c>
      <c r="B123" s="24" t="s">
        <v>143</v>
      </c>
      <c r="C123" s="24" t="s">
        <v>163</v>
      </c>
      <c r="D123" s="25">
        <v>1523723</v>
      </c>
      <c r="E123" s="25">
        <v>864329</v>
      </c>
      <c r="F123" s="25">
        <v>0</v>
      </c>
      <c r="G123" s="25">
        <v>0</v>
      </c>
      <c r="H123" s="25">
        <v>0</v>
      </c>
      <c r="I123" s="25">
        <v>84450</v>
      </c>
      <c r="J123" s="25">
        <v>0</v>
      </c>
      <c r="K123" s="25">
        <v>208861</v>
      </c>
      <c r="L123" s="25">
        <v>1006382</v>
      </c>
      <c r="M123" s="25">
        <v>2533</v>
      </c>
      <c r="N123" s="25">
        <v>7022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</row>
    <row r="124" spans="1:19" x14ac:dyDescent="0.2">
      <c r="A124" s="24">
        <v>918</v>
      </c>
      <c r="B124" s="24" t="s">
        <v>144</v>
      </c>
      <c r="C124" s="24" t="s">
        <v>163</v>
      </c>
      <c r="D124" s="25">
        <v>100764</v>
      </c>
      <c r="E124" s="25">
        <v>1112616.794</v>
      </c>
      <c r="F124" s="25">
        <v>0</v>
      </c>
      <c r="G124" s="25">
        <v>0</v>
      </c>
      <c r="H124" s="25">
        <v>0</v>
      </c>
      <c r="I124" s="25">
        <v>102564</v>
      </c>
      <c r="J124" s="25">
        <v>3117</v>
      </c>
      <c r="K124" s="25">
        <v>667883</v>
      </c>
      <c r="L124" s="25">
        <v>597972</v>
      </c>
      <c r="M124" s="25">
        <v>7</v>
      </c>
      <c r="N124" s="25">
        <v>29705</v>
      </c>
      <c r="O124" s="25">
        <v>296947</v>
      </c>
      <c r="P124" s="25">
        <v>465192</v>
      </c>
      <c r="Q124" s="25">
        <v>177753</v>
      </c>
      <c r="R124" s="25">
        <v>2544</v>
      </c>
      <c r="S124" s="25">
        <v>942436</v>
      </c>
    </row>
    <row r="125" spans="1:19" x14ac:dyDescent="0.2">
      <c r="A125" s="24">
        <v>919</v>
      </c>
      <c r="B125" s="24" t="s">
        <v>145</v>
      </c>
      <c r="C125" s="24" t="s">
        <v>163</v>
      </c>
      <c r="D125" s="25">
        <v>96000</v>
      </c>
      <c r="E125" s="25">
        <v>615905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449130</v>
      </c>
      <c r="L125" s="25">
        <v>366218</v>
      </c>
      <c r="M125" s="25">
        <v>0</v>
      </c>
      <c r="N125" s="25">
        <v>429</v>
      </c>
      <c r="O125" s="25">
        <v>0</v>
      </c>
      <c r="P125" s="25">
        <v>232257</v>
      </c>
      <c r="Q125" s="25">
        <v>249118</v>
      </c>
      <c r="R125" s="25">
        <v>99947</v>
      </c>
      <c r="S125" s="25">
        <v>581322</v>
      </c>
    </row>
    <row r="126" spans="1:19" x14ac:dyDescent="0.2">
      <c r="A126" s="24">
        <v>920</v>
      </c>
      <c r="B126" s="24" t="s">
        <v>146</v>
      </c>
      <c r="C126" s="24" t="s">
        <v>163</v>
      </c>
      <c r="D126" s="25">
        <v>228493</v>
      </c>
      <c r="E126" s="25">
        <v>1512781</v>
      </c>
      <c r="F126" s="25">
        <v>0</v>
      </c>
      <c r="G126" s="25">
        <v>0</v>
      </c>
      <c r="H126" s="25">
        <v>0</v>
      </c>
      <c r="I126" s="25">
        <v>7320</v>
      </c>
      <c r="J126" s="25">
        <v>681</v>
      </c>
      <c r="K126" s="25">
        <v>672552</v>
      </c>
      <c r="L126" s="25">
        <v>1115868</v>
      </c>
      <c r="M126" s="25">
        <v>1</v>
      </c>
      <c r="N126" s="25">
        <v>0</v>
      </c>
      <c r="O126" s="25">
        <v>292547</v>
      </c>
      <c r="P126" s="25">
        <v>421120</v>
      </c>
      <c r="Q126" s="25">
        <v>133325</v>
      </c>
      <c r="R126" s="25">
        <v>173888</v>
      </c>
      <c r="S126" s="25">
        <v>1020880</v>
      </c>
    </row>
    <row r="127" spans="1:19" x14ac:dyDescent="0.2">
      <c r="A127" s="24">
        <v>951</v>
      </c>
      <c r="B127" s="24" t="s">
        <v>147</v>
      </c>
      <c r="C127" s="24" t="s">
        <v>162</v>
      </c>
      <c r="D127" s="25">
        <v>22320</v>
      </c>
      <c r="E127" s="25">
        <v>0</v>
      </c>
      <c r="F127" s="25">
        <v>51880</v>
      </c>
      <c r="G127" s="25">
        <v>0</v>
      </c>
      <c r="H127" s="25">
        <v>0</v>
      </c>
      <c r="I127" s="25">
        <v>0</v>
      </c>
      <c r="J127" s="25">
        <v>0</v>
      </c>
      <c r="K127" s="25">
        <v>58776</v>
      </c>
      <c r="L127" s="25">
        <v>31279</v>
      </c>
      <c r="M127" s="25">
        <v>0</v>
      </c>
      <c r="N127" s="25">
        <v>9390</v>
      </c>
      <c r="O127" s="25">
        <v>15989</v>
      </c>
      <c r="P127" s="25">
        <v>10699</v>
      </c>
      <c r="Q127" s="25">
        <v>62693</v>
      </c>
      <c r="R127" s="25">
        <v>0</v>
      </c>
      <c r="S127" s="25">
        <v>89381</v>
      </c>
    </row>
    <row r="130" spans="2:7" x14ac:dyDescent="0.2">
      <c r="B130" s="13" t="s">
        <v>180</v>
      </c>
    </row>
    <row r="131" spans="2:7" x14ac:dyDescent="0.2">
      <c r="B131" s="13" t="s">
        <v>186</v>
      </c>
    </row>
    <row r="132" spans="2:7" x14ac:dyDescent="0.2">
      <c r="B132" s="13" t="s">
        <v>181</v>
      </c>
    </row>
    <row r="133" spans="2:7" x14ac:dyDescent="0.2">
      <c r="B133" s="19" t="s">
        <v>188</v>
      </c>
    </row>
    <row r="134" spans="2:7" x14ac:dyDescent="0.2">
      <c r="B134" s="19" t="s">
        <v>190</v>
      </c>
    </row>
    <row r="135" spans="2:7" x14ac:dyDescent="0.2">
      <c r="B135" s="19" t="s">
        <v>192</v>
      </c>
    </row>
    <row r="136" spans="2:7" x14ac:dyDescent="0.2">
      <c r="B136" s="19" t="s">
        <v>193</v>
      </c>
    </row>
    <row r="137" spans="2:7" x14ac:dyDescent="0.2">
      <c r="B137" s="19" t="s">
        <v>196</v>
      </c>
    </row>
    <row r="140" spans="2:7" x14ac:dyDescent="0.2">
      <c r="B140" s="36" t="s">
        <v>197</v>
      </c>
      <c r="C140" s="36"/>
      <c r="D140" s="36"/>
      <c r="E140" s="36"/>
      <c r="F140" s="36"/>
      <c r="G140" s="36"/>
    </row>
    <row r="141" spans="2:7" x14ac:dyDescent="0.2">
      <c r="B141" s="36"/>
      <c r="C141" s="36"/>
      <c r="D141" s="36"/>
      <c r="E141" s="36"/>
      <c r="F141" s="36"/>
      <c r="G141" s="36"/>
    </row>
    <row r="142" spans="2:7" x14ac:dyDescent="0.2">
      <c r="B142" s="19" t="s">
        <v>198</v>
      </c>
    </row>
    <row r="143" spans="2:7" x14ac:dyDescent="0.2">
      <c r="B143" s="19" t="s">
        <v>199</v>
      </c>
    </row>
  </sheetData>
  <mergeCells count="7">
    <mergeCell ref="B140:G141"/>
    <mergeCell ref="A1:A2"/>
    <mergeCell ref="D1:J1"/>
    <mergeCell ref="K1:N1"/>
    <mergeCell ref="O1:S1"/>
    <mergeCell ref="C1:C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 ESF y EERR 2023</vt:lpstr>
      <vt:lpstr>EERR_2023 aud</vt:lpstr>
      <vt:lpstr>EERR_2022 aud</vt:lpstr>
      <vt:lpstr>Estructura ingresos y 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Espejo Penaloza</dc:creator>
  <cp:lastModifiedBy>María Isabel Espejo Penaloza</cp:lastModifiedBy>
  <dcterms:created xsi:type="dcterms:W3CDTF">2024-10-16T19:39:46Z</dcterms:created>
  <dcterms:modified xsi:type="dcterms:W3CDTF">2024-11-08T14:50:29Z</dcterms:modified>
</cp:coreProperties>
</file>